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TS\Forms - FAR\2024 Financial Statements\Web Info\PBRC\"/>
    </mc:Choice>
  </mc:AlternateContent>
  <xr:revisionPtr revIDLastSave="0" documentId="13_ncr:1_{31360D90-19D9-4E5A-B871-55CC97765F7A}" xr6:coauthVersionLast="47" xr6:coauthVersionMax="47" xr10:uidLastSave="{00000000-0000-0000-0000-000000000000}"/>
  <bookViews>
    <workbookView xWindow="28680" yWindow="-120" windowWidth="29040" windowHeight="15840" xr2:uid="{4883B8FC-D2F1-4DA8-A721-99473E6E70B9}"/>
  </bookViews>
  <sheets>
    <sheet name="Sheet1" sheetId="1" r:id="rId1"/>
  </sheets>
  <definedNames>
    <definedName name="_xlnm.Print_Area" localSheetId="0">Sheet1!$A$1:$I$48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I39" i="1" s="1"/>
  <c r="E41" i="1"/>
  <c r="E37" i="1"/>
  <c r="I37" i="1" s="1"/>
  <c r="E35" i="1"/>
  <c r="I26" i="1"/>
  <c r="C23" i="1"/>
  <c r="C28" i="1"/>
  <c r="C46" i="1"/>
  <c r="C48" i="1"/>
  <c r="I32" i="1"/>
  <c r="G28" i="1"/>
  <c r="E28" i="1"/>
  <c r="I27" i="1"/>
  <c r="I28" i="1"/>
  <c r="I43" i="1"/>
  <c r="I33" i="1"/>
  <c r="I38" i="1"/>
  <c r="I35" i="1"/>
  <c r="E46" i="1"/>
  <c r="E48" i="1" s="1"/>
  <c r="I42" i="1"/>
  <c r="I41" i="1"/>
  <c r="I34" i="1"/>
  <c r="I40" i="1"/>
  <c r="I36" i="1"/>
  <c r="I44" i="1"/>
  <c r="I45" i="1"/>
  <c r="G46" i="1"/>
  <c r="I22" i="1"/>
  <c r="G23" i="1"/>
  <c r="E23" i="1"/>
  <c r="G16" i="1"/>
  <c r="E16" i="1"/>
  <c r="I21" i="1"/>
  <c r="I15" i="1"/>
  <c r="I16" i="1"/>
  <c r="I31" i="1"/>
  <c r="I23" i="1" l="1"/>
  <c r="I46" i="1"/>
  <c r="G48" i="1"/>
  <c r="I48" i="1"/>
</calcChain>
</file>

<file path=xl/sharedStrings.xml><?xml version="1.0" encoding="utf-8"?>
<sst xmlns="http://schemas.openxmlformats.org/spreadsheetml/2006/main" count="52" uniqueCount="39">
  <si>
    <t/>
  </si>
  <si>
    <t>Balance</t>
  </si>
  <si>
    <t>Allocations</t>
  </si>
  <si>
    <t>Expenditures</t>
  </si>
  <si>
    <t xml:space="preserve"> Transfers from other funds:</t>
  </si>
  <si>
    <t xml:space="preserve">   Unrestricted -</t>
  </si>
  <si>
    <t xml:space="preserve">         Total transfers from other funds</t>
  </si>
  <si>
    <t xml:space="preserve">           Total</t>
  </si>
  <si>
    <t xml:space="preserve">     Equipment reserves --</t>
  </si>
  <si>
    <t xml:space="preserve">       Comparative biology cost center</t>
  </si>
  <si>
    <t xml:space="preserve"> State of Louisiana:</t>
  </si>
  <si>
    <t xml:space="preserve">   Facility Planning and Control -</t>
  </si>
  <si>
    <t xml:space="preserve">         Total State Facility Planning and Control</t>
  </si>
  <si>
    <t>ANALYSIS E</t>
  </si>
  <si>
    <t>Analysis of Changes In Unexpended Plant Fund Balances</t>
  </si>
  <si>
    <t xml:space="preserve">       Telephone service center</t>
  </si>
  <si>
    <t xml:space="preserve">       Basic science building</t>
  </si>
  <si>
    <t xml:space="preserve">       Population science building</t>
  </si>
  <si>
    <t xml:space="preserve">         Total transfers from unrestricted funds</t>
  </si>
  <si>
    <t xml:space="preserve">   Maintenance reserves -</t>
  </si>
  <si>
    <t xml:space="preserve">       Building L seating replacement</t>
  </si>
  <si>
    <t xml:space="preserve">       Building L waterproofing</t>
  </si>
  <si>
    <t xml:space="preserve">       Building L painting</t>
  </si>
  <si>
    <t xml:space="preserve">       Building L replace carbon dioxide manifolds</t>
  </si>
  <si>
    <t xml:space="preserve">       Building G waterproofing</t>
  </si>
  <si>
    <t xml:space="preserve">       Building L phoenix lab controls</t>
  </si>
  <si>
    <t xml:space="preserve">       Building F hot water supply line to building L</t>
  </si>
  <si>
    <t xml:space="preserve">       Building L sunscreen shade conversion</t>
  </si>
  <si>
    <t xml:space="preserve"> Other sources:</t>
  </si>
  <si>
    <t xml:space="preserve">       Turn lane addition </t>
  </si>
  <si>
    <t xml:space="preserve">         Total other sources</t>
  </si>
  <si>
    <t xml:space="preserve">       Basic science AED office suite renovation</t>
  </si>
  <si>
    <t xml:space="preserve">       Building L air handlers</t>
  </si>
  <si>
    <t xml:space="preserve">       Building L replace equipment</t>
  </si>
  <si>
    <t xml:space="preserve">       Building L renovations</t>
  </si>
  <si>
    <t>For the year ended June 30, 2024</t>
  </si>
  <si>
    <t xml:space="preserve">       Generator transfer switches</t>
  </si>
  <si>
    <t xml:space="preserve">     Equipment </t>
  </si>
  <si>
    <t xml:space="preserve">       Building L electrical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</si>
</sst>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[$-409]mmmm\ d\,\ yyyy;@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11"/>
      <color rgb="FF461D7C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164" fontId="4" fillId="0" borderId="0" xfId="2" applyNumberFormat="1" applyFont="1" applyAlignment="1" applyProtection="1">
      <alignment vertical="center"/>
    </xf>
    <xf numFmtId="0" fontId="5" fillId="0" borderId="0" xfId="4" applyFont="1"/>
    <xf numFmtId="164" fontId="6" fillId="0" borderId="0" xfId="1" applyNumberFormat="1" applyFont="1" applyFill="1" applyBorder="1" applyAlignment="1" applyProtection="1">
      <alignment vertical="center"/>
    </xf>
    <xf numFmtId="0" fontId="5" fillId="0" borderId="0" xfId="0" applyFont="1"/>
    <xf numFmtId="164" fontId="7" fillId="0" borderId="0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vertical="center"/>
    </xf>
    <xf numFmtId="164" fontId="9" fillId="0" borderId="0" xfId="1" applyNumberFormat="1" applyFont="1" applyFill="1" applyBorder="1" applyAlignment="1" applyProtection="1">
      <alignment vertical="center"/>
    </xf>
    <xf numFmtId="164" fontId="7" fillId="0" borderId="0" xfId="2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Alignment="1" applyProtection="1">
      <alignment vertical="center"/>
    </xf>
    <xf numFmtId="164" fontId="5" fillId="0" borderId="0" xfId="1" quotePrefix="1" applyNumberFormat="1" applyFont="1" applyFill="1" applyAlignment="1" applyProtection="1">
      <alignment vertical="center"/>
    </xf>
    <xf numFmtId="164" fontId="5" fillId="0" borderId="0" xfId="1" applyNumberFormat="1" applyFont="1" applyFill="1" applyAlignment="1" applyProtection="1">
      <alignment horizontal="center" vertical="center"/>
    </xf>
    <xf numFmtId="167" fontId="5" fillId="0" borderId="1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/>
    <xf numFmtId="0" fontId="6" fillId="0" borderId="0" xfId="0" applyFont="1"/>
    <xf numFmtId="164" fontId="5" fillId="0" borderId="0" xfId="1" applyNumberFormat="1" applyFont="1" applyFill="1" applyBorder="1"/>
    <xf numFmtId="165" fontId="5" fillId="0" borderId="0" xfId="1" applyNumberFormat="1" applyFont="1" applyFill="1" applyBorder="1"/>
    <xf numFmtId="165" fontId="5" fillId="0" borderId="0" xfId="0" applyNumberFormat="1" applyFont="1"/>
    <xf numFmtId="164" fontId="5" fillId="0" borderId="5" xfId="1" applyNumberFormat="1" applyFont="1" applyFill="1" applyBorder="1"/>
    <xf numFmtId="166" fontId="5" fillId="0" borderId="5" xfId="0" applyNumberFormat="1" applyFont="1" applyBorder="1"/>
    <xf numFmtId="0" fontId="5" fillId="2" borderId="0" xfId="0" applyFont="1" applyFill="1"/>
    <xf numFmtId="164" fontId="5" fillId="0" borderId="1" xfId="1" applyNumberFormat="1" applyFont="1" applyFill="1" applyBorder="1" applyAlignment="1" applyProtection="1">
      <alignment vertical="center"/>
    </xf>
    <xf numFmtId="164" fontId="5" fillId="0" borderId="2" xfId="1" applyNumberFormat="1" applyFont="1" applyFill="1" applyBorder="1" applyAlignment="1" applyProtection="1">
      <alignment vertical="center"/>
    </xf>
    <xf numFmtId="164" fontId="5" fillId="0" borderId="6" xfId="1" applyNumberFormat="1" applyFont="1" applyFill="1" applyBorder="1" applyAlignment="1" applyProtection="1">
      <alignment vertical="center"/>
    </xf>
    <xf numFmtId="165" fontId="5" fillId="0" borderId="4" xfId="3" applyNumberFormat="1" applyFont="1" applyFill="1" applyBorder="1" applyAlignment="1" applyProtection="1">
      <alignment vertical="center"/>
    </xf>
    <xf numFmtId="164" fontId="5" fillId="0" borderId="3" xfId="1" applyNumberFormat="1" applyFont="1" applyFill="1" applyBorder="1" applyAlignment="1" applyProtection="1">
      <alignment vertical="center"/>
    </xf>
    <xf numFmtId="164" fontId="10" fillId="0" borderId="0" xfId="2" applyNumberFormat="1" applyFont="1" applyFill="1" applyBorder="1" applyAlignment="1" applyProtection="1">
      <alignment horizontal="center" vertical="center"/>
    </xf>
    <xf numFmtId="164" fontId="10" fillId="0" borderId="0" xfId="2" applyNumberFormat="1" applyFont="1" applyFill="1" applyBorder="1" applyAlignment="1" applyProtection="1">
      <alignment vertical="center"/>
    </xf>
    <xf numFmtId="164" fontId="4" fillId="0" borderId="0" xfId="2" applyNumberFormat="1" applyFont="1" applyAlignment="1" applyProtection="1">
      <alignment horizontal="center" vertical="center"/>
    </xf>
  </cellXfs>
  <cellStyles count="5">
    <cellStyle name="Comma" xfId="1" builtinId="3"/>
    <cellStyle name="Comma 2 2" xfId="2" xr:uid="{E2FA3ABA-1843-4552-88A5-6B9B93A5B413}"/>
    <cellStyle name="Currency" xfId="3" builtinId="4"/>
    <cellStyle name="Normal" xfId="0" builtinId="0"/>
    <cellStyle name="Normal 2 2" xfId="4" xr:uid="{83EC399D-2B5C-435E-80D9-7EC073D940E5}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123825</xdr:rowOff>
    </xdr:from>
    <xdr:to>
      <xdr:col>0</xdr:col>
      <xdr:colOff>2181225</xdr:colOff>
      <xdr:row>7</xdr:row>
      <xdr:rowOff>9525</xdr:rowOff>
    </xdr:to>
    <xdr:pic>
      <xdr:nvPicPr>
        <xdr:cNvPr id="1126" name="Picture 1" descr="Pennington Biomedical Research Center logo">
          <a:extLst>
            <a:ext uri="{FF2B5EF4-FFF2-40B4-BE49-F238E27FC236}">
              <a16:creationId xmlns:a16="http://schemas.microsoft.com/office/drawing/2014/main" id="{C8A55F95-B5C6-4403-F24A-9B138227C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0"/>
          <a:ext cx="21336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72E90-38F4-49C2-A81C-4D79521C9545}">
  <sheetPr>
    <pageSetUpPr fitToPage="1"/>
  </sheetPr>
  <dimension ref="A1:AQ50"/>
  <sheetViews>
    <sheetView tabSelected="1" zoomScaleNormal="100" workbookViewId="0">
      <selection activeCell="M10" sqref="M10"/>
    </sheetView>
  </sheetViews>
  <sheetFormatPr defaultRowHeight="12.75" x14ac:dyDescent="0.2"/>
  <cols>
    <col min="1" max="1" width="48.85546875" style="4" customWidth="1"/>
    <col min="2" max="2" width="2.140625" style="4" bestFit="1" customWidth="1"/>
    <col min="3" max="3" width="12.7109375" style="4" customWidth="1"/>
    <col min="4" max="4" width="1.42578125" style="4" customWidth="1"/>
    <col min="5" max="5" width="12.7109375" style="4" customWidth="1"/>
    <col min="6" max="6" width="2" style="4" customWidth="1"/>
    <col min="7" max="7" width="12.7109375" style="4" customWidth="1"/>
    <col min="8" max="8" width="2" style="4" customWidth="1"/>
    <col min="9" max="9" width="12.7109375" style="4" customWidth="1"/>
    <col min="10" max="10" width="3" style="4" customWidth="1"/>
    <col min="11" max="43" width="9.140625" style="4" customWidth="1"/>
    <col min="44" max="16384" width="9.140625" style="4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0.5" customHeight="1" x14ac:dyDescent="0.2">
      <c r="A2" s="1"/>
      <c r="B2" s="2"/>
      <c r="C2" s="2"/>
      <c r="D2" s="2"/>
      <c r="E2" s="2"/>
      <c r="F2" s="2"/>
      <c r="G2" s="2"/>
      <c r="H2" s="2"/>
      <c r="I2" s="3"/>
    </row>
    <row r="3" spans="1:9" ht="15.75" x14ac:dyDescent="0.2">
      <c r="A3" s="33"/>
      <c r="B3" s="5"/>
      <c r="D3" s="32"/>
      <c r="E3" s="32"/>
      <c r="F3" s="31" t="s">
        <v>13</v>
      </c>
      <c r="G3" s="32"/>
      <c r="H3" s="32"/>
      <c r="I3" s="32"/>
    </row>
    <row r="4" spans="1:9" ht="8.25" customHeight="1" x14ac:dyDescent="0.2">
      <c r="A4" s="33"/>
      <c r="B4" s="6"/>
      <c r="C4" s="32"/>
      <c r="D4" s="32"/>
      <c r="E4" s="32"/>
      <c r="F4" s="32"/>
      <c r="G4" s="32"/>
      <c r="H4" s="2"/>
      <c r="I4" s="7"/>
    </row>
    <row r="5" spans="1:9" ht="15.75" x14ac:dyDescent="0.2">
      <c r="A5" s="33"/>
      <c r="B5" s="5"/>
      <c r="D5" s="32"/>
      <c r="E5" s="32"/>
      <c r="F5" s="31" t="s">
        <v>14</v>
      </c>
      <c r="G5" s="32"/>
      <c r="H5" s="32"/>
      <c r="I5" s="32"/>
    </row>
    <row r="6" spans="1:9" ht="15.75" x14ac:dyDescent="0.2">
      <c r="A6" s="33"/>
      <c r="B6" s="5"/>
      <c r="D6" s="32"/>
      <c r="E6" s="32"/>
      <c r="F6" s="31" t="s">
        <v>35</v>
      </c>
      <c r="G6" s="32"/>
      <c r="H6" s="32"/>
      <c r="I6" s="32"/>
    </row>
    <row r="7" spans="1:9" ht="10.5" customHeight="1" x14ac:dyDescent="0.2">
      <c r="A7" s="1"/>
      <c r="B7" s="5"/>
      <c r="C7" s="5"/>
      <c r="D7" s="5"/>
      <c r="E7" s="5"/>
      <c r="F7" s="5"/>
      <c r="G7" s="5"/>
      <c r="H7" s="2"/>
      <c r="I7" s="3"/>
    </row>
    <row r="8" spans="1:9" x14ac:dyDescent="0.2">
      <c r="A8" s="1"/>
      <c r="B8" s="8"/>
      <c r="C8" s="8"/>
      <c r="D8" s="8"/>
      <c r="E8" s="8"/>
      <c r="F8" s="8"/>
      <c r="G8" s="8"/>
      <c r="H8" s="2"/>
      <c r="I8" s="3"/>
    </row>
    <row r="9" spans="1:9" x14ac:dyDescent="0.2">
      <c r="A9" s="9"/>
      <c r="B9" s="9"/>
      <c r="C9" s="9"/>
      <c r="D9" s="9"/>
      <c r="E9" s="9"/>
      <c r="F9" s="9"/>
      <c r="G9" s="9"/>
      <c r="H9" s="9"/>
      <c r="I9" s="9"/>
    </row>
    <row r="10" spans="1:9" x14ac:dyDescent="0.2">
      <c r="A10" s="10"/>
      <c r="B10" s="11" t="s">
        <v>0</v>
      </c>
      <c r="C10" s="12" t="s">
        <v>1</v>
      </c>
      <c r="D10" s="10"/>
      <c r="E10" s="10"/>
      <c r="F10" s="10"/>
      <c r="G10" s="10"/>
      <c r="H10" s="10"/>
      <c r="I10" s="12" t="s">
        <v>1</v>
      </c>
    </row>
    <row r="11" spans="1:9" x14ac:dyDescent="0.2">
      <c r="A11" s="10"/>
      <c r="B11" s="11" t="s">
        <v>0</v>
      </c>
      <c r="C11" s="13">
        <v>45107</v>
      </c>
      <c r="D11" s="14"/>
      <c r="E11" s="15" t="s">
        <v>2</v>
      </c>
      <c r="F11" s="14"/>
      <c r="G11" s="15" t="s">
        <v>3</v>
      </c>
      <c r="H11" s="14"/>
      <c r="I11" s="13">
        <v>45473</v>
      </c>
    </row>
    <row r="12" spans="1:9" x14ac:dyDescent="0.2">
      <c r="A12" s="10"/>
      <c r="B12" s="11"/>
      <c r="C12" s="16"/>
      <c r="D12" s="14"/>
      <c r="E12" s="17"/>
      <c r="F12" s="14"/>
      <c r="G12" s="17"/>
      <c r="H12" s="14"/>
      <c r="I12" s="16"/>
    </row>
    <row r="13" spans="1:9" s="19" customFormat="1" x14ac:dyDescent="0.2">
      <c r="A13" s="4" t="s">
        <v>10</v>
      </c>
      <c r="B13" s="18"/>
      <c r="C13" s="18"/>
      <c r="D13" s="18"/>
      <c r="E13" s="18"/>
      <c r="F13" s="18"/>
      <c r="G13" s="18"/>
      <c r="H13" s="18"/>
      <c r="I13" s="4"/>
    </row>
    <row r="14" spans="1:9" s="19" customFormat="1" x14ac:dyDescent="0.2">
      <c r="A14" s="4" t="s">
        <v>11</v>
      </c>
      <c r="B14" s="18"/>
      <c r="C14" s="18"/>
      <c r="D14" s="18"/>
      <c r="E14" s="18"/>
      <c r="F14" s="18"/>
      <c r="G14" s="18"/>
      <c r="H14" s="18"/>
      <c r="I14" s="4"/>
    </row>
    <row r="15" spans="1:9" s="19" customFormat="1" x14ac:dyDescent="0.2">
      <c r="A15" s="4" t="s">
        <v>37</v>
      </c>
      <c r="B15" s="20"/>
      <c r="C15" s="21">
        <v>0</v>
      </c>
      <c r="D15" s="20"/>
      <c r="E15" s="21">
        <v>94998</v>
      </c>
      <c r="F15" s="20"/>
      <c r="G15" s="21">
        <v>94998</v>
      </c>
      <c r="H15" s="20"/>
      <c r="I15" s="22">
        <f>C15+E15-G15</f>
        <v>0</v>
      </c>
    </row>
    <row r="16" spans="1:9" s="19" customFormat="1" x14ac:dyDescent="0.2">
      <c r="A16" s="4" t="s">
        <v>12</v>
      </c>
      <c r="B16" s="20"/>
      <c r="C16" s="23">
        <v>0</v>
      </c>
      <c r="D16" s="20"/>
      <c r="E16" s="23">
        <f>SUM(E15:E15)</f>
        <v>94998</v>
      </c>
      <c r="F16" s="20"/>
      <c r="G16" s="23">
        <f>SUM(G15:G15)</f>
        <v>94998</v>
      </c>
      <c r="H16" s="20"/>
      <c r="I16" s="24">
        <f>SUM(I15:I15)</f>
        <v>0</v>
      </c>
    </row>
    <row r="17" spans="1:43" x14ac:dyDescent="0.2">
      <c r="A17" s="10"/>
      <c r="B17" s="11" t="s">
        <v>0</v>
      </c>
      <c r="C17" s="10"/>
      <c r="D17" s="10"/>
      <c r="E17" s="10"/>
      <c r="F17" s="10"/>
      <c r="G17" s="10"/>
      <c r="H17" s="10"/>
      <c r="I17" s="10"/>
    </row>
    <row r="18" spans="1:43" s="25" customFormat="1" x14ac:dyDescent="0.2">
      <c r="A18" s="10" t="s">
        <v>4</v>
      </c>
      <c r="B18" s="11" t="s">
        <v>0</v>
      </c>
      <c r="C18" s="10"/>
      <c r="D18" s="10"/>
      <c r="E18" s="10"/>
      <c r="F18" s="10"/>
      <c r="G18" s="10"/>
      <c r="H18" s="10"/>
      <c r="I18" s="10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x14ac:dyDescent="0.2">
      <c r="A19" s="10" t="s">
        <v>5</v>
      </c>
      <c r="B19" s="11" t="s">
        <v>0</v>
      </c>
      <c r="C19" s="10"/>
      <c r="D19" s="10"/>
      <c r="E19" s="10"/>
      <c r="F19" s="10"/>
      <c r="G19" s="10"/>
      <c r="H19" s="10"/>
      <c r="I19" s="10"/>
    </row>
    <row r="20" spans="1:43" x14ac:dyDescent="0.2">
      <c r="A20" s="10" t="s">
        <v>8</v>
      </c>
      <c r="B20" s="11"/>
      <c r="C20" s="10"/>
      <c r="D20" s="10"/>
      <c r="E20" s="10"/>
      <c r="F20" s="10"/>
      <c r="G20" s="10"/>
      <c r="H20" s="10"/>
      <c r="I20" s="10"/>
    </row>
    <row r="21" spans="1:43" x14ac:dyDescent="0.2">
      <c r="A21" s="10" t="s">
        <v>9</v>
      </c>
      <c r="B21" s="11" t="s">
        <v>0</v>
      </c>
      <c r="C21" s="14">
        <v>4262</v>
      </c>
      <c r="D21" s="14">
        <v>0</v>
      </c>
      <c r="E21" s="14">
        <v>0</v>
      </c>
      <c r="F21" s="14"/>
      <c r="G21" s="14">
        <v>0</v>
      </c>
      <c r="H21" s="14"/>
      <c r="I21" s="14">
        <f>SUM(+C21+E21-G21)</f>
        <v>4262</v>
      </c>
    </row>
    <row r="22" spans="1:43" x14ac:dyDescent="0.2">
      <c r="A22" s="10" t="s">
        <v>15</v>
      </c>
      <c r="B22" s="11"/>
      <c r="C22" s="26">
        <v>7996</v>
      </c>
      <c r="D22" s="10"/>
      <c r="E22" s="26">
        <v>0</v>
      </c>
      <c r="F22" s="10"/>
      <c r="G22" s="26">
        <v>0</v>
      </c>
      <c r="H22" s="10"/>
      <c r="I22" s="14">
        <f>SUM(+C22+E22-G22)</f>
        <v>7996</v>
      </c>
    </row>
    <row r="23" spans="1:43" x14ac:dyDescent="0.2">
      <c r="A23" s="10" t="s">
        <v>18</v>
      </c>
      <c r="B23" s="11" t="s">
        <v>0</v>
      </c>
      <c r="C23" s="26">
        <f>SUM(C21:C22)</f>
        <v>12258</v>
      </c>
      <c r="D23" s="10"/>
      <c r="E23" s="26">
        <f>SUM(E21:E22)</f>
        <v>0</v>
      </c>
      <c r="F23" s="10"/>
      <c r="G23" s="26">
        <f>SUM(G21:G22)</f>
        <v>0</v>
      </c>
      <c r="H23" s="10"/>
      <c r="I23" s="27">
        <f>SUM(I21:I22)</f>
        <v>12258</v>
      </c>
    </row>
    <row r="24" spans="1:43" x14ac:dyDescent="0.2">
      <c r="A24" s="10"/>
      <c r="B24" s="11"/>
      <c r="C24" s="14"/>
      <c r="D24" s="10"/>
      <c r="E24" s="14"/>
      <c r="F24" s="10"/>
      <c r="G24" s="14"/>
      <c r="H24" s="10"/>
      <c r="I24" s="14"/>
    </row>
    <row r="25" spans="1:43" s="25" customFormat="1" x14ac:dyDescent="0.2">
      <c r="A25" s="10" t="s">
        <v>28</v>
      </c>
      <c r="B25" s="11" t="s">
        <v>0</v>
      </c>
      <c r="C25" s="10"/>
      <c r="D25" s="10"/>
      <c r="E25" s="10"/>
      <c r="F25" s="10"/>
      <c r="G25" s="10"/>
      <c r="H25" s="10"/>
      <c r="I25" s="1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s="25" customFormat="1" x14ac:dyDescent="0.2">
      <c r="A26" s="10" t="s">
        <v>36</v>
      </c>
      <c r="B26" s="11"/>
      <c r="C26" s="10">
        <v>0</v>
      </c>
      <c r="D26" s="10"/>
      <c r="E26" s="10">
        <v>100000</v>
      </c>
      <c r="F26" s="10"/>
      <c r="G26" s="10">
        <v>0</v>
      </c>
      <c r="H26" s="10"/>
      <c r="I26" s="10">
        <f>C26+E26-G26</f>
        <v>100000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x14ac:dyDescent="0.2">
      <c r="A27" s="10" t="s">
        <v>29</v>
      </c>
      <c r="B27" s="11" t="s">
        <v>0</v>
      </c>
      <c r="C27" s="10">
        <v>7100</v>
      </c>
      <c r="D27" s="10"/>
      <c r="E27" s="10">
        <v>0</v>
      </c>
      <c r="F27" s="10"/>
      <c r="G27" s="10">
        <v>0</v>
      </c>
      <c r="H27" s="10"/>
      <c r="I27" s="10">
        <f>C27+E27-G27</f>
        <v>7100</v>
      </c>
    </row>
    <row r="28" spans="1:43" x14ac:dyDescent="0.2">
      <c r="A28" s="10" t="s">
        <v>30</v>
      </c>
      <c r="B28" s="11" t="s">
        <v>0</v>
      </c>
      <c r="C28" s="30">
        <f>SUM(C25:C27)</f>
        <v>7100</v>
      </c>
      <c r="D28" s="10"/>
      <c r="E28" s="30">
        <f>SUM(E25:E27)</f>
        <v>100000</v>
      </c>
      <c r="F28" s="10"/>
      <c r="G28" s="30">
        <f>SUM(G25:G27)</f>
        <v>0</v>
      </c>
      <c r="H28" s="10"/>
      <c r="I28" s="27">
        <f>SUM(I25:I27)</f>
        <v>107100</v>
      </c>
    </row>
    <row r="29" spans="1:43" x14ac:dyDescent="0.2">
      <c r="A29" s="10"/>
      <c r="B29" s="11"/>
      <c r="C29" s="10"/>
      <c r="D29" s="10"/>
      <c r="E29" s="10"/>
      <c r="F29" s="10"/>
      <c r="G29" s="10"/>
      <c r="H29" s="10"/>
      <c r="I29" s="10"/>
    </row>
    <row r="30" spans="1:43" x14ac:dyDescent="0.2">
      <c r="A30" s="10" t="s">
        <v>19</v>
      </c>
      <c r="B30" s="11"/>
      <c r="C30" s="14"/>
      <c r="D30" s="10"/>
      <c r="E30" s="14"/>
      <c r="F30" s="10"/>
      <c r="G30" s="14"/>
      <c r="H30" s="10"/>
      <c r="I30" s="14"/>
    </row>
    <row r="31" spans="1:43" x14ac:dyDescent="0.2">
      <c r="A31" s="10" t="s">
        <v>16</v>
      </c>
      <c r="B31" s="11" t="s">
        <v>0</v>
      </c>
      <c r="C31" s="14">
        <v>4315419</v>
      </c>
      <c r="D31" s="10"/>
      <c r="E31" s="14">
        <v>119744</v>
      </c>
      <c r="F31" s="10"/>
      <c r="G31" s="14">
        <v>49829</v>
      </c>
      <c r="H31" s="10"/>
      <c r="I31" s="14">
        <f t="shared" ref="I31:I45" si="0">SUM(+C31+E31-G31)</f>
        <v>4385334</v>
      </c>
    </row>
    <row r="32" spans="1:43" x14ac:dyDescent="0.2">
      <c r="A32" s="10" t="s">
        <v>31</v>
      </c>
      <c r="B32" s="11"/>
      <c r="C32" s="14">
        <v>279</v>
      </c>
      <c r="D32" s="10"/>
      <c r="E32" s="14">
        <v>-279</v>
      </c>
      <c r="F32" s="10"/>
      <c r="G32" s="14">
        <v>0</v>
      </c>
      <c r="H32" s="10"/>
      <c r="I32" s="14">
        <f t="shared" si="0"/>
        <v>0</v>
      </c>
    </row>
    <row r="33" spans="1:9" x14ac:dyDescent="0.2">
      <c r="A33" s="10" t="s">
        <v>26</v>
      </c>
      <c r="B33" s="11"/>
      <c r="C33" s="14">
        <v>54</v>
      </c>
      <c r="D33" s="10"/>
      <c r="E33" s="14">
        <v>-54</v>
      </c>
      <c r="F33" s="10"/>
      <c r="G33" s="14">
        <v>0</v>
      </c>
      <c r="H33" s="10"/>
      <c r="I33" s="14">
        <f t="shared" si="0"/>
        <v>0</v>
      </c>
    </row>
    <row r="34" spans="1:9" x14ac:dyDescent="0.2">
      <c r="A34" s="10" t="s">
        <v>24</v>
      </c>
      <c r="B34" s="11"/>
      <c r="C34" s="14">
        <v>412</v>
      </c>
      <c r="D34" s="10"/>
      <c r="E34" s="14">
        <v>-412</v>
      </c>
      <c r="F34" s="10"/>
      <c r="G34" s="14">
        <v>0</v>
      </c>
      <c r="H34" s="10"/>
      <c r="I34" s="14">
        <f t="shared" si="0"/>
        <v>0</v>
      </c>
    </row>
    <row r="35" spans="1:9" x14ac:dyDescent="0.2">
      <c r="A35" s="10" t="s">
        <v>32</v>
      </c>
      <c r="B35" s="11"/>
      <c r="C35" s="14">
        <v>933</v>
      </c>
      <c r="D35" s="10"/>
      <c r="E35" s="14">
        <f>-809-24-100</f>
        <v>-933</v>
      </c>
      <c r="F35" s="10"/>
      <c r="G35" s="14">
        <v>0</v>
      </c>
      <c r="H35" s="10"/>
      <c r="I35" s="14">
        <f t="shared" si="0"/>
        <v>0</v>
      </c>
    </row>
    <row r="36" spans="1:9" x14ac:dyDescent="0.2">
      <c r="A36" s="10" t="s">
        <v>38</v>
      </c>
      <c r="B36" s="11"/>
      <c r="C36" s="14">
        <v>449</v>
      </c>
      <c r="D36" s="10"/>
      <c r="E36" s="14">
        <v>-449</v>
      </c>
      <c r="F36" s="10"/>
      <c r="G36" s="14">
        <v>0</v>
      </c>
      <c r="H36" s="10"/>
      <c r="I36" s="14">
        <f t="shared" si="0"/>
        <v>0</v>
      </c>
    </row>
    <row r="37" spans="1:9" x14ac:dyDescent="0.2">
      <c r="A37" s="10" t="s">
        <v>22</v>
      </c>
      <c r="B37" s="11"/>
      <c r="C37" s="14">
        <v>231</v>
      </c>
      <c r="D37" s="10"/>
      <c r="E37" s="14">
        <f>-135-96</f>
        <v>-231</v>
      </c>
      <c r="F37" s="10"/>
      <c r="G37" s="14">
        <v>0</v>
      </c>
      <c r="H37" s="10"/>
      <c r="I37" s="14">
        <f t="shared" si="0"/>
        <v>0</v>
      </c>
    </row>
    <row r="38" spans="1:9" x14ac:dyDescent="0.2">
      <c r="A38" s="10" t="s">
        <v>25</v>
      </c>
      <c r="B38" s="11"/>
      <c r="C38" s="14">
        <v>692</v>
      </c>
      <c r="D38" s="10"/>
      <c r="E38" s="14">
        <v>-692</v>
      </c>
      <c r="F38" s="10"/>
      <c r="G38" s="14">
        <v>0</v>
      </c>
      <c r="H38" s="10"/>
      <c r="I38" s="14">
        <f t="shared" si="0"/>
        <v>0</v>
      </c>
    </row>
    <row r="39" spans="1:9" x14ac:dyDescent="0.2">
      <c r="A39" s="10" t="s">
        <v>34</v>
      </c>
      <c r="B39" s="11"/>
      <c r="C39" s="14">
        <v>48632</v>
      </c>
      <c r="D39" s="10"/>
      <c r="E39" s="14">
        <f>-462-139+538</f>
        <v>-63</v>
      </c>
      <c r="F39" s="10"/>
      <c r="G39" s="14">
        <v>47840</v>
      </c>
      <c r="H39" s="10"/>
      <c r="I39" s="14">
        <f t="shared" si="0"/>
        <v>729</v>
      </c>
    </row>
    <row r="40" spans="1:9" x14ac:dyDescent="0.2">
      <c r="A40" s="10" t="s">
        <v>23</v>
      </c>
      <c r="B40" s="11"/>
      <c r="C40" s="14">
        <v>247</v>
      </c>
      <c r="D40" s="10"/>
      <c r="E40" s="14">
        <v>6</v>
      </c>
      <c r="F40" s="10"/>
      <c r="G40" s="14">
        <v>0</v>
      </c>
      <c r="H40" s="10"/>
      <c r="I40" s="14">
        <f t="shared" si="0"/>
        <v>253</v>
      </c>
    </row>
    <row r="41" spans="1:9" x14ac:dyDescent="0.2">
      <c r="A41" s="10" t="s">
        <v>33</v>
      </c>
      <c r="B41" s="11"/>
      <c r="C41" s="14">
        <v>8761</v>
      </c>
      <c r="D41" s="10"/>
      <c r="E41" s="14">
        <f>-5654-64-3043</f>
        <v>-8761</v>
      </c>
      <c r="F41" s="10"/>
      <c r="G41" s="14">
        <v>0</v>
      </c>
      <c r="H41" s="10"/>
      <c r="I41" s="14">
        <f t="shared" si="0"/>
        <v>0</v>
      </c>
    </row>
    <row r="42" spans="1:9" x14ac:dyDescent="0.2">
      <c r="A42" s="10" t="s">
        <v>20</v>
      </c>
      <c r="B42" s="11"/>
      <c r="C42" s="14">
        <v>9063</v>
      </c>
      <c r="D42" s="10"/>
      <c r="E42" s="14">
        <v>-9063</v>
      </c>
      <c r="F42" s="10"/>
      <c r="G42" s="14">
        <v>0</v>
      </c>
      <c r="H42" s="10"/>
      <c r="I42" s="14">
        <f t="shared" si="0"/>
        <v>0</v>
      </c>
    </row>
    <row r="43" spans="1:9" x14ac:dyDescent="0.2">
      <c r="A43" s="10" t="s">
        <v>27</v>
      </c>
      <c r="B43" s="11"/>
      <c r="C43" s="14">
        <v>1226</v>
      </c>
      <c r="D43" s="10"/>
      <c r="E43" s="14">
        <v>-1226</v>
      </c>
      <c r="F43" s="10"/>
      <c r="G43" s="14">
        <v>0</v>
      </c>
      <c r="H43" s="10"/>
      <c r="I43" s="14">
        <f t="shared" si="0"/>
        <v>0</v>
      </c>
    </row>
    <row r="44" spans="1:9" x14ac:dyDescent="0.2">
      <c r="A44" s="10" t="s">
        <v>21</v>
      </c>
      <c r="B44" s="11"/>
      <c r="C44" s="14">
        <v>706</v>
      </c>
      <c r="D44" s="10"/>
      <c r="E44" s="14">
        <v>-706</v>
      </c>
      <c r="F44" s="10"/>
      <c r="G44" s="14">
        <v>0</v>
      </c>
      <c r="H44" s="10"/>
      <c r="I44" s="14">
        <f t="shared" si="0"/>
        <v>0</v>
      </c>
    </row>
    <row r="45" spans="1:9" x14ac:dyDescent="0.2">
      <c r="A45" s="10" t="s">
        <v>17</v>
      </c>
      <c r="B45" s="11"/>
      <c r="C45" s="14">
        <v>758273.77</v>
      </c>
      <c r="D45" s="10"/>
      <c r="E45" s="14">
        <v>17331</v>
      </c>
      <c r="F45" s="10"/>
      <c r="G45" s="14">
        <v>0</v>
      </c>
      <c r="H45" s="10"/>
      <c r="I45" s="14">
        <f t="shared" si="0"/>
        <v>775604.77</v>
      </c>
    </row>
    <row r="46" spans="1:9" x14ac:dyDescent="0.2">
      <c r="A46" s="10" t="s">
        <v>6</v>
      </c>
      <c r="B46" s="11"/>
      <c r="C46" s="28">
        <f>SUM(C31:C45)</f>
        <v>5145377.7699999996</v>
      </c>
      <c r="D46" s="10"/>
      <c r="E46" s="28">
        <f>SUM(E31:E45)</f>
        <v>114212</v>
      </c>
      <c r="F46" s="10"/>
      <c r="G46" s="28">
        <f>SUM(G31:G45)</f>
        <v>97669</v>
      </c>
      <c r="H46" s="10"/>
      <c r="I46" s="28">
        <f>SUM(I31:I45)</f>
        <v>5161920.7699999996</v>
      </c>
    </row>
    <row r="47" spans="1:9" x14ac:dyDescent="0.2">
      <c r="A47" s="10"/>
      <c r="B47" s="11"/>
      <c r="C47" s="14"/>
      <c r="D47" s="10"/>
      <c r="E47" s="14"/>
      <c r="F47" s="10"/>
      <c r="G47" s="14"/>
      <c r="H47" s="10"/>
      <c r="I47" s="14"/>
    </row>
    <row r="48" spans="1:9" ht="13.5" thickBot="1" x14ac:dyDescent="0.25">
      <c r="A48" s="10" t="s">
        <v>7</v>
      </c>
      <c r="B48" s="11" t="s">
        <v>0</v>
      </c>
      <c r="C48" s="29">
        <f>C46+C23+C16+C28</f>
        <v>5164735.7699999996</v>
      </c>
      <c r="D48" s="10"/>
      <c r="E48" s="29">
        <f>E46+E23+E16+E28</f>
        <v>309210</v>
      </c>
      <c r="F48" s="10"/>
      <c r="G48" s="29">
        <f>G46+G23+G16+G28</f>
        <v>192667</v>
      </c>
      <c r="H48" s="10"/>
      <c r="I48" s="29">
        <f>I46+I23+I16+I28</f>
        <v>5281278.7699999996</v>
      </c>
    </row>
    <row r="49" spans="1:9" ht="13.5" thickTop="1" x14ac:dyDescent="0.2">
      <c r="A49" s="10"/>
      <c r="B49" s="11" t="s">
        <v>0</v>
      </c>
      <c r="C49" s="10"/>
      <c r="D49" s="10"/>
      <c r="E49" s="10"/>
      <c r="F49" s="10"/>
      <c r="G49" s="10"/>
      <c r="H49" s="10"/>
      <c r="I49" s="10"/>
    </row>
    <row r="50" spans="1:9" x14ac:dyDescent="0.2">
      <c r="A50" s="9"/>
      <c r="B50" s="9"/>
      <c r="C50" s="9"/>
      <c r="D50" s="9"/>
      <c r="E50" s="9"/>
      <c r="F50" s="9"/>
      <c r="G50" s="9"/>
      <c r="H50" s="9"/>
      <c r="I50" s="9"/>
    </row>
  </sheetData>
  <mergeCells count="1">
    <mergeCell ref="A3:A6"/>
  </mergeCells>
  <phoneticPr fontId="2" type="noConversion"/>
  <conditionalFormatting sqref="A12:I48">
    <cfRule type="expression" dxfId="0" priority="1" stopIfTrue="1">
      <formula>MOD(ROW(),2)=1</formula>
    </cfRule>
  </conditionalFormatting>
  <printOptions horizontalCentered="1"/>
  <pageMargins left="0.25" right="0.25" top="0.75" bottom="0.75" header="0.3" footer="0.3"/>
  <pageSetup scale="97" fitToHeight="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2022-08-03T17:36:27Z</cp:lastPrinted>
  <dcterms:created xsi:type="dcterms:W3CDTF">2004-07-29T13:43:49Z</dcterms:created>
  <dcterms:modified xsi:type="dcterms:W3CDTF">2024-10-23T19:37:20Z</dcterms:modified>
</cp:coreProperties>
</file>