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'Sheet1'!$A$1:$K$44</definedName>
  </definedNames>
  <calcPr fullCalcOnLoad="1"/>
</workbook>
</file>

<file path=xl/sharedStrings.xml><?xml version="1.0" encoding="utf-8"?>
<sst xmlns="http://schemas.openxmlformats.org/spreadsheetml/2006/main" count="37" uniqueCount="36">
  <si>
    <t>Accumulated</t>
  </si>
  <si>
    <t>Book Value</t>
  </si>
  <si>
    <t>Depreciation</t>
  </si>
  <si>
    <t xml:space="preserve">         Total </t>
  </si>
  <si>
    <t>Additions</t>
  </si>
  <si>
    <t>Research plant --</t>
  </si>
  <si>
    <t xml:space="preserve">  Land and non-structural improvements</t>
  </si>
  <si>
    <t>ANALYSIS G-2B</t>
  </si>
  <si>
    <t xml:space="preserve"> Investment in Plant</t>
  </si>
  <si>
    <t xml:space="preserve">  Buildings--</t>
  </si>
  <si>
    <t xml:space="preserve">    Parking garage</t>
  </si>
  <si>
    <t xml:space="preserve">    Clinical research facility</t>
  </si>
  <si>
    <t xml:space="preserve">    Building B</t>
  </si>
  <si>
    <t xml:space="preserve">    Building C</t>
  </si>
  <si>
    <t xml:space="preserve">    Building D</t>
  </si>
  <si>
    <t xml:space="preserve">    Building E</t>
  </si>
  <si>
    <t xml:space="preserve">    Building F</t>
  </si>
  <si>
    <t xml:space="preserve">    Building G</t>
  </si>
  <si>
    <t xml:space="preserve">    Building H</t>
  </si>
  <si>
    <t xml:space="preserve">    Building J</t>
  </si>
  <si>
    <t xml:space="preserve">    Building K</t>
  </si>
  <si>
    <t xml:space="preserve">      Total research plant</t>
  </si>
  <si>
    <t xml:space="preserve">  Equipment-unallocated --</t>
  </si>
  <si>
    <t xml:space="preserve">    Movable items</t>
  </si>
  <si>
    <t xml:space="preserve">    Library books</t>
  </si>
  <si>
    <t xml:space="preserve">      Total equipment</t>
  </si>
  <si>
    <t xml:space="preserve">    Imaging center</t>
  </si>
  <si>
    <t xml:space="preserve">    Central utilities and storage building</t>
  </si>
  <si>
    <t xml:space="preserve">    Building L</t>
  </si>
  <si>
    <t>June 30, 2017</t>
  </si>
  <si>
    <t>A</t>
  </si>
  <si>
    <t>B</t>
  </si>
  <si>
    <t>For the year ended June 30, 2018</t>
  </si>
  <si>
    <t>June 30, 2018</t>
  </si>
  <si>
    <t>A.  $31,767,024 consists of a prior year balance of $31,766,874 plus prior period adjustments of $150.</t>
  </si>
  <si>
    <t>B.  $1,511,292 consists of $2,081,397 in additions less ($570,105)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</si>
</sst>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62"/>
      <name val="Calibri"/>
      <family val="2"/>
    </font>
    <font>
      <b/>
      <sz val="12"/>
      <name val="Calibri"/>
      <family val="2"/>
    </font>
    <font>
      <b/>
      <sz val="9"/>
      <color indexed="2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Calibri"/>
      <family val="2"/>
    </font>
    <font>
      <b/>
      <sz val="9"/>
      <color rgb="FF461D7C"/>
      <name val="Calibri"/>
      <family val="2"/>
    </font>
    <font>
      <b/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42" fillId="0" borderId="0" xfId="45" applyNumberFormat="1" applyFont="1" applyAlignment="1" applyProtection="1">
      <alignment vertical="center"/>
      <protection/>
    </xf>
    <xf numFmtId="0" fontId="19" fillId="0" borderId="0" xfId="59" applyFont="1">
      <alignment/>
      <protection/>
    </xf>
    <xf numFmtId="0" fontId="19" fillId="0" borderId="0" xfId="59" applyFont="1" applyAlignment="1">
      <alignment horizontal="center"/>
      <protection/>
    </xf>
    <xf numFmtId="0" fontId="19" fillId="0" borderId="0" xfId="59" applyFont="1" applyFill="1" applyBorder="1">
      <alignment/>
      <protection/>
    </xf>
    <xf numFmtId="164" fontId="20" fillId="0" borderId="0" xfId="45" applyNumberFormat="1" applyFont="1" applyFill="1" applyBorder="1" applyAlignment="1" applyProtection="1">
      <alignment vertical="center"/>
      <protection/>
    </xf>
    <xf numFmtId="0" fontId="20" fillId="0" borderId="0" xfId="58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22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23" fillId="0" borderId="0" xfId="45" applyNumberFormat="1" applyFont="1" applyFill="1" applyBorder="1" applyAlignment="1" applyProtection="1">
      <alignment vertical="center"/>
      <protection/>
    </xf>
    <xf numFmtId="164" fontId="43" fillId="0" borderId="0" xfId="45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37" fontId="19" fillId="0" borderId="0" xfId="0" applyNumberFormat="1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19" fillId="0" borderId="10" xfId="0" applyFont="1" applyBorder="1" applyAlignment="1" applyProtection="1" quotePrefix="1">
      <alignment horizontal="center" vertical="center"/>
      <protection/>
    </xf>
    <xf numFmtId="37" fontId="19" fillId="0" borderId="1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37" fontId="19" fillId="0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164" fontId="19" fillId="0" borderId="0" xfId="42" applyNumberFormat="1" applyFont="1" applyFill="1" applyAlignment="1" applyProtection="1">
      <alignment vertical="center"/>
      <protection/>
    </xf>
    <xf numFmtId="164" fontId="19" fillId="0" borderId="0" xfId="42" applyNumberFormat="1" applyFont="1" applyFill="1" applyAlignment="1" applyProtection="1">
      <alignment horizontal="center" vertical="center"/>
      <protection/>
    </xf>
    <xf numFmtId="165" fontId="19" fillId="0" borderId="0" xfId="46" applyNumberFormat="1" applyFont="1" applyFill="1" applyAlignment="1" applyProtection="1">
      <alignment vertical="center"/>
      <protection/>
    </xf>
    <xf numFmtId="165" fontId="19" fillId="0" borderId="0" xfId="42" applyNumberFormat="1" applyFont="1" applyFill="1" applyAlignment="1" applyProtection="1">
      <alignment horizontal="center" vertical="center"/>
      <protection/>
    </xf>
    <xf numFmtId="165" fontId="19" fillId="0" borderId="0" xfId="46" applyNumberFormat="1" applyFont="1" applyFill="1" applyAlignment="1" applyProtection="1">
      <alignment horizontal="center" vertical="center"/>
      <protection/>
    </xf>
    <xf numFmtId="165" fontId="19" fillId="0" borderId="0" xfId="42" applyNumberFormat="1" applyFont="1" applyFill="1" applyAlignment="1" applyProtection="1">
      <alignment vertical="center"/>
      <protection/>
    </xf>
    <xf numFmtId="164" fontId="19" fillId="0" borderId="0" xfId="42" applyNumberFormat="1" applyFont="1" applyFill="1" applyBorder="1" applyAlignment="1" applyProtection="1">
      <alignment vertical="center"/>
      <protection/>
    </xf>
    <xf numFmtId="41" fontId="19" fillId="0" borderId="0" xfId="42" applyNumberFormat="1" applyFont="1" applyFill="1" applyBorder="1" applyAlignment="1" applyProtection="1">
      <alignment horizontal="center" vertical="center"/>
      <protection/>
    </xf>
    <xf numFmtId="164" fontId="19" fillId="0" borderId="0" xfId="42" applyNumberFormat="1" applyFont="1" applyFill="1" applyBorder="1" applyAlignment="1" applyProtection="1">
      <alignment horizontal="center" vertical="center"/>
      <protection/>
    </xf>
    <xf numFmtId="164" fontId="20" fillId="0" borderId="0" xfId="0" applyNumberFormat="1" applyFont="1" applyFill="1" applyAlignment="1">
      <alignment vertical="center"/>
    </xf>
    <xf numFmtId="164" fontId="20" fillId="0" borderId="0" xfId="42" applyNumberFormat="1" applyFont="1" applyFill="1" applyBorder="1" applyAlignment="1" applyProtection="1">
      <alignment horizontal="center" vertical="center"/>
      <protection/>
    </xf>
    <xf numFmtId="164" fontId="19" fillId="0" borderId="11" xfId="42" applyNumberFormat="1" applyFont="1" applyFill="1" applyBorder="1" applyAlignment="1" applyProtection="1">
      <alignment vertical="center"/>
      <protection/>
    </xf>
    <xf numFmtId="164" fontId="19" fillId="0" borderId="11" xfId="42" applyNumberFormat="1" applyFont="1" applyFill="1" applyBorder="1" applyAlignment="1" applyProtection="1">
      <alignment horizontal="center" vertical="center"/>
      <protection/>
    </xf>
    <xf numFmtId="164" fontId="24" fillId="0" borderId="0" xfId="42" applyNumberFormat="1" applyFont="1" applyFill="1" applyBorder="1" applyAlignment="1" applyProtection="1">
      <alignment horizontal="center" vertical="center"/>
      <protection/>
    </xf>
    <xf numFmtId="164" fontId="24" fillId="0" borderId="0" xfId="46" applyNumberFormat="1" applyFont="1" applyFill="1" applyAlignment="1" applyProtection="1">
      <alignment vertical="center"/>
      <protection/>
    </xf>
    <xf numFmtId="165" fontId="19" fillId="0" borderId="12" xfId="46" applyNumberFormat="1" applyFont="1" applyFill="1" applyBorder="1" applyAlignment="1" applyProtection="1">
      <alignment vertical="center"/>
      <protection/>
    </xf>
    <xf numFmtId="165" fontId="20" fillId="0" borderId="0" xfId="46" applyNumberFormat="1" applyFont="1" applyFill="1" applyAlignment="1" applyProtection="1">
      <alignment vertical="center"/>
      <protection/>
    </xf>
    <xf numFmtId="165" fontId="20" fillId="0" borderId="0" xfId="46" applyNumberFormat="1" applyFont="1" applyFill="1" applyAlignment="1">
      <alignment vertical="center"/>
    </xf>
    <xf numFmtId="0" fontId="20" fillId="0" borderId="0" xfId="0" applyFont="1" applyAlignment="1" applyProtection="1">
      <alignment horizontal="center" vertical="center"/>
      <protection/>
    </xf>
    <xf numFmtId="37" fontId="20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0</xdr:col>
      <xdr:colOff>1943100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1" max="1" width="31.421875" style="17" bestFit="1" customWidth="1"/>
    <col min="2" max="2" width="1.8515625" style="17" customWidth="1"/>
    <col min="3" max="3" width="12.7109375" style="17" customWidth="1"/>
    <col min="4" max="4" width="2.00390625" style="46" bestFit="1" customWidth="1"/>
    <col min="5" max="5" width="13.57421875" style="47" bestFit="1" customWidth="1"/>
    <col min="6" max="6" width="3.421875" style="17" bestFit="1" customWidth="1"/>
    <col min="7" max="7" width="12.7109375" style="17" customWidth="1"/>
    <col min="8" max="8" width="1.8515625" style="17" customWidth="1"/>
    <col min="9" max="9" width="12.7109375" style="46" customWidth="1"/>
    <col min="10" max="10" width="1.8515625" style="17" customWidth="1"/>
    <col min="11" max="11" width="12.7109375" style="46" customWidth="1"/>
    <col min="12" max="241" width="8.7109375" style="17" customWidth="1"/>
    <col min="242" max="16384" width="9.140625" style="7" customWidth="1"/>
  </cols>
  <sheetData>
    <row r="1" spans="1:256" ht="12.7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0.5" customHeight="1">
      <c r="A2" s="1"/>
      <c r="B2" s="2"/>
      <c r="C2" s="2"/>
      <c r="D2" s="3"/>
      <c r="E2" s="2"/>
      <c r="F2" s="2"/>
      <c r="G2" s="2"/>
      <c r="H2" s="4"/>
      <c r="I2" s="5"/>
      <c r="J2" s="2"/>
      <c r="K2" s="2"/>
      <c r="L2" s="2"/>
      <c r="M2" s="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.75">
      <c r="A3" s="1"/>
      <c r="B3" s="8"/>
      <c r="C3" s="9" t="s">
        <v>7</v>
      </c>
      <c r="D3" s="9"/>
      <c r="E3" s="9"/>
      <c r="F3" s="9"/>
      <c r="G3" s="9"/>
      <c r="H3" s="9"/>
      <c r="I3" s="9"/>
      <c r="J3" s="9"/>
      <c r="K3" s="9"/>
      <c r="L3" s="2"/>
      <c r="M3" s="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8.25" customHeight="1">
      <c r="A4" s="1"/>
      <c r="B4" s="10"/>
      <c r="C4" s="9"/>
      <c r="D4" s="9"/>
      <c r="E4" s="9"/>
      <c r="F4" s="9"/>
      <c r="G4" s="9"/>
      <c r="H4" s="4"/>
      <c r="I4" s="11"/>
      <c r="J4" s="2"/>
      <c r="K4" s="2"/>
      <c r="L4" s="2"/>
      <c r="M4" s="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1"/>
      <c r="B5" s="8"/>
      <c r="C5" s="9" t="s">
        <v>8</v>
      </c>
      <c r="D5" s="9"/>
      <c r="E5" s="9"/>
      <c r="F5" s="9"/>
      <c r="G5" s="9"/>
      <c r="H5" s="9"/>
      <c r="I5" s="9"/>
      <c r="J5" s="9"/>
      <c r="K5" s="9"/>
      <c r="L5" s="2"/>
      <c r="M5" s="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1"/>
      <c r="B6" s="8"/>
      <c r="C6" s="9" t="s">
        <v>32</v>
      </c>
      <c r="D6" s="9"/>
      <c r="E6" s="9"/>
      <c r="F6" s="9"/>
      <c r="G6" s="9"/>
      <c r="H6" s="9"/>
      <c r="I6" s="9"/>
      <c r="J6" s="9"/>
      <c r="K6" s="9"/>
      <c r="L6" s="2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0.5" customHeight="1">
      <c r="A7" s="1"/>
      <c r="B7" s="8"/>
      <c r="C7" s="8"/>
      <c r="D7" s="12"/>
      <c r="E7" s="8"/>
      <c r="F7" s="8"/>
      <c r="G7" s="8"/>
      <c r="H7" s="4"/>
      <c r="I7" s="5"/>
      <c r="J7" s="2"/>
      <c r="K7" s="2"/>
      <c r="L7" s="2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1"/>
      <c r="B8" s="12"/>
      <c r="C8" s="12"/>
      <c r="D8" s="12"/>
      <c r="E8" s="12"/>
      <c r="F8" s="12"/>
      <c r="G8" s="12"/>
      <c r="H8" s="4"/>
      <c r="I8" s="5"/>
      <c r="J8" s="2"/>
      <c r="K8" s="2"/>
      <c r="L8" s="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2" ht="12.75">
      <c r="A9" s="13"/>
      <c r="B9" s="13"/>
      <c r="C9" s="13"/>
      <c r="D9" s="14"/>
      <c r="E9" s="15"/>
      <c r="F9" s="13"/>
      <c r="G9" s="13"/>
      <c r="H9" s="13"/>
      <c r="I9" s="16" t="s">
        <v>0</v>
      </c>
      <c r="J9" s="13"/>
      <c r="K9" s="14" t="s">
        <v>1</v>
      </c>
      <c r="L9" s="13"/>
    </row>
    <row r="10" spans="1:12" ht="12.75">
      <c r="A10" s="13"/>
      <c r="B10" s="13"/>
      <c r="C10" s="18" t="s">
        <v>29</v>
      </c>
      <c r="D10" s="16"/>
      <c r="E10" s="19" t="s">
        <v>4</v>
      </c>
      <c r="F10" s="20"/>
      <c r="G10" s="18" t="s">
        <v>33</v>
      </c>
      <c r="H10" s="21"/>
      <c r="I10" s="22" t="s">
        <v>2</v>
      </c>
      <c r="J10" s="21"/>
      <c r="K10" s="18" t="s">
        <v>33</v>
      </c>
      <c r="L10" s="13"/>
    </row>
    <row r="11" spans="1:241" s="27" customFormat="1" ht="12.75">
      <c r="A11" s="23"/>
      <c r="B11" s="23"/>
      <c r="C11" s="23"/>
      <c r="D11" s="24"/>
      <c r="E11" s="25"/>
      <c r="F11" s="23"/>
      <c r="G11" s="23"/>
      <c r="H11" s="23"/>
      <c r="I11" s="24"/>
      <c r="J11" s="23"/>
      <c r="K11" s="24"/>
      <c r="L11" s="2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</row>
    <row r="12" spans="1:241" s="27" customFormat="1" ht="12.75">
      <c r="A12" s="23" t="s">
        <v>5</v>
      </c>
      <c r="B12" s="23"/>
      <c r="C12" s="28"/>
      <c r="D12" s="29"/>
      <c r="E12" s="28"/>
      <c r="F12" s="28"/>
      <c r="G12" s="28"/>
      <c r="H12" s="28"/>
      <c r="I12" s="29"/>
      <c r="J12" s="28"/>
      <c r="K12" s="29"/>
      <c r="L12" s="23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</row>
    <row r="13" spans="1:241" s="27" customFormat="1" ht="12.75">
      <c r="A13" s="23" t="s">
        <v>6</v>
      </c>
      <c r="B13" s="23"/>
      <c r="C13" s="30">
        <v>4178718</v>
      </c>
      <c r="D13" s="31"/>
      <c r="E13" s="32">
        <v>0</v>
      </c>
      <c r="F13" s="33"/>
      <c r="G13" s="30">
        <f>+C13+E13</f>
        <v>4178718</v>
      </c>
      <c r="H13" s="33"/>
      <c r="I13" s="32">
        <v>3800912</v>
      </c>
      <c r="J13" s="33"/>
      <c r="K13" s="32">
        <f>G13-I13</f>
        <v>377806</v>
      </c>
      <c r="L13" s="23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</row>
    <row r="14" spans="1:241" s="27" customFormat="1" ht="12.75">
      <c r="A14" s="23" t="s">
        <v>9</v>
      </c>
      <c r="B14" s="23"/>
      <c r="C14" s="34"/>
      <c r="D14" s="29"/>
      <c r="E14" s="35"/>
      <c r="F14" s="28"/>
      <c r="G14" s="34"/>
      <c r="H14" s="28"/>
      <c r="I14" s="36"/>
      <c r="J14" s="28"/>
      <c r="K14" s="36"/>
      <c r="L14" s="23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</row>
    <row r="15" spans="1:241" s="27" customFormat="1" ht="12.75">
      <c r="A15" s="23" t="s">
        <v>12</v>
      </c>
      <c r="B15" s="23"/>
      <c r="C15" s="34">
        <v>5745357</v>
      </c>
      <c r="D15" s="37"/>
      <c r="E15" s="36">
        <v>0</v>
      </c>
      <c r="F15" s="28"/>
      <c r="G15" s="34">
        <f>+C15+E15</f>
        <v>5745357</v>
      </c>
      <c r="H15" s="28"/>
      <c r="I15" s="36">
        <v>3605901</v>
      </c>
      <c r="J15" s="28"/>
      <c r="K15" s="36">
        <f aca="true" t="shared" si="0" ref="K15:K28">G15-I15</f>
        <v>2139456</v>
      </c>
      <c r="L15" s="23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</row>
    <row r="16" spans="1:241" s="27" customFormat="1" ht="12.75">
      <c r="A16" s="23" t="s">
        <v>13</v>
      </c>
      <c r="B16" s="23"/>
      <c r="C16" s="34">
        <v>18612181</v>
      </c>
      <c r="D16" s="38"/>
      <c r="E16" s="36">
        <v>0</v>
      </c>
      <c r="F16" s="28"/>
      <c r="G16" s="34">
        <f aca="true" t="shared" si="1" ref="G16:G28">+C16+E16</f>
        <v>18612181</v>
      </c>
      <c r="H16" s="28"/>
      <c r="I16" s="36">
        <v>10166764</v>
      </c>
      <c r="J16" s="28"/>
      <c r="K16" s="36">
        <f t="shared" si="0"/>
        <v>8445417</v>
      </c>
      <c r="L16" s="23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</row>
    <row r="17" spans="1:241" s="27" customFormat="1" ht="12.75">
      <c r="A17" s="23" t="s">
        <v>14</v>
      </c>
      <c r="B17" s="23"/>
      <c r="C17" s="34">
        <v>15010157</v>
      </c>
      <c r="D17" s="38"/>
      <c r="E17" s="36">
        <v>0</v>
      </c>
      <c r="F17" s="28"/>
      <c r="G17" s="34">
        <f t="shared" si="1"/>
        <v>15010157</v>
      </c>
      <c r="H17" s="28"/>
      <c r="I17" s="36">
        <v>6532622</v>
      </c>
      <c r="J17" s="28"/>
      <c r="K17" s="36">
        <f t="shared" si="0"/>
        <v>8477535</v>
      </c>
      <c r="L17" s="23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</row>
    <row r="18" spans="1:241" s="27" customFormat="1" ht="12.75">
      <c r="A18" s="23" t="s">
        <v>15</v>
      </c>
      <c r="B18" s="23"/>
      <c r="C18" s="34">
        <v>10640794</v>
      </c>
      <c r="D18" s="29"/>
      <c r="E18" s="36">
        <v>0</v>
      </c>
      <c r="F18" s="28"/>
      <c r="G18" s="34">
        <f t="shared" si="1"/>
        <v>10640794</v>
      </c>
      <c r="H18" s="28"/>
      <c r="I18" s="36">
        <v>6815800</v>
      </c>
      <c r="J18" s="28"/>
      <c r="K18" s="36">
        <f t="shared" si="0"/>
        <v>3824994</v>
      </c>
      <c r="L18" s="23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</row>
    <row r="19" spans="1:241" s="27" customFormat="1" ht="12.75">
      <c r="A19" s="23" t="s">
        <v>16</v>
      </c>
      <c r="B19" s="23"/>
      <c r="C19" s="34">
        <v>6881073</v>
      </c>
      <c r="D19" s="29"/>
      <c r="E19" s="36">
        <v>0</v>
      </c>
      <c r="F19" s="28"/>
      <c r="G19" s="34">
        <f t="shared" si="1"/>
        <v>6881073</v>
      </c>
      <c r="H19" s="28"/>
      <c r="I19" s="36">
        <v>3725925</v>
      </c>
      <c r="J19" s="28"/>
      <c r="K19" s="36">
        <f t="shared" si="0"/>
        <v>3155148</v>
      </c>
      <c r="L19" s="23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</row>
    <row r="20" spans="1:241" s="27" customFormat="1" ht="12.75">
      <c r="A20" s="23" t="s">
        <v>17</v>
      </c>
      <c r="B20" s="23"/>
      <c r="C20" s="34">
        <v>13651793</v>
      </c>
      <c r="D20" s="29"/>
      <c r="E20" s="36">
        <v>0</v>
      </c>
      <c r="F20" s="28"/>
      <c r="G20" s="34">
        <f t="shared" si="1"/>
        <v>13651793</v>
      </c>
      <c r="H20" s="28"/>
      <c r="I20" s="36">
        <v>3816205</v>
      </c>
      <c r="J20" s="28"/>
      <c r="K20" s="36">
        <f t="shared" si="0"/>
        <v>9835588</v>
      </c>
      <c r="L20" s="23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</row>
    <row r="21" spans="1:241" s="27" customFormat="1" ht="12.75">
      <c r="A21" s="23" t="s">
        <v>18</v>
      </c>
      <c r="B21" s="23"/>
      <c r="C21" s="34">
        <v>2662011</v>
      </c>
      <c r="D21" s="29"/>
      <c r="E21" s="36">
        <v>0</v>
      </c>
      <c r="F21" s="28"/>
      <c r="G21" s="34">
        <f t="shared" si="1"/>
        <v>2662011</v>
      </c>
      <c r="H21" s="28"/>
      <c r="I21" s="36">
        <v>931704</v>
      </c>
      <c r="J21" s="28"/>
      <c r="K21" s="36">
        <f t="shared" si="0"/>
        <v>1730307</v>
      </c>
      <c r="L21" s="23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</row>
    <row r="22" spans="1:241" s="27" customFormat="1" ht="12.75">
      <c r="A22" s="23" t="s">
        <v>19</v>
      </c>
      <c r="B22" s="23"/>
      <c r="C22" s="34">
        <v>1141744</v>
      </c>
      <c r="D22" s="29"/>
      <c r="E22" s="36">
        <v>0</v>
      </c>
      <c r="F22" s="28"/>
      <c r="G22" s="34">
        <f t="shared" si="1"/>
        <v>1141744</v>
      </c>
      <c r="H22" s="28"/>
      <c r="I22" s="36">
        <v>399611</v>
      </c>
      <c r="J22" s="28"/>
      <c r="K22" s="36">
        <f t="shared" si="0"/>
        <v>742133</v>
      </c>
      <c r="L22" s="23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</row>
    <row r="23" spans="1:241" s="27" customFormat="1" ht="12.75">
      <c r="A23" s="23" t="s">
        <v>20</v>
      </c>
      <c r="B23" s="23"/>
      <c r="C23" s="34">
        <v>220783</v>
      </c>
      <c r="D23" s="36"/>
      <c r="E23" s="36">
        <v>0</v>
      </c>
      <c r="F23" s="34"/>
      <c r="G23" s="34">
        <f t="shared" si="1"/>
        <v>220783</v>
      </c>
      <c r="H23" s="34"/>
      <c r="I23" s="36">
        <v>77274</v>
      </c>
      <c r="J23" s="34"/>
      <c r="K23" s="36">
        <f t="shared" si="0"/>
        <v>143509</v>
      </c>
      <c r="L23" s="23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</row>
    <row r="24" spans="1:241" s="27" customFormat="1" ht="12.75">
      <c r="A24" s="23" t="s">
        <v>28</v>
      </c>
      <c r="B24" s="23"/>
      <c r="C24" s="34">
        <v>26944531</v>
      </c>
      <c r="D24" s="36"/>
      <c r="E24" s="36">
        <v>0</v>
      </c>
      <c r="F24" s="34"/>
      <c r="G24" s="34">
        <f t="shared" si="1"/>
        <v>26944531</v>
      </c>
      <c r="H24" s="34"/>
      <c r="I24" s="36">
        <v>2020840</v>
      </c>
      <c r="J24" s="34"/>
      <c r="K24" s="36">
        <f t="shared" si="0"/>
        <v>24923691</v>
      </c>
      <c r="L24" s="23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</row>
    <row r="25" spans="1:241" s="27" customFormat="1" ht="12.75">
      <c r="A25" s="23" t="s">
        <v>27</v>
      </c>
      <c r="B25" s="23"/>
      <c r="C25" s="34">
        <v>4525403</v>
      </c>
      <c r="D25" s="38"/>
      <c r="E25" s="36">
        <v>0</v>
      </c>
      <c r="F25" s="34"/>
      <c r="G25" s="34">
        <f t="shared" si="1"/>
        <v>4525403</v>
      </c>
      <c r="H25" s="34"/>
      <c r="I25" s="36">
        <v>672524</v>
      </c>
      <c r="J25" s="34"/>
      <c r="K25" s="36">
        <f t="shared" si="0"/>
        <v>3852879</v>
      </c>
      <c r="L25" s="23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</row>
    <row r="26" spans="1:241" s="27" customFormat="1" ht="12.75">
      <c r="A26" s="23" t="s">
        <v>11</v>
      </c>
      <c r="B26" s="23"/>
      <c r="C26" s="34">
        <v>20880528</v>
      </c>
      <c r="D26" s="38"/>
      <c r="E26" s="36">
        <v>0</v>
      </c>
      <c r="F26" s="34"/>
      <c r="G26" s="34">
        <f t="shared" si="1"/>
        <v>20880528</v>
      </c>
      <c r="H26" s="34"/>
      <c r="I26" s="36">
        <v>4159018</v>
      </c>
      <c r="J26" s="34"/>
      <c r="K26" s="36">
        <f t="shared" si="0"/>
        <v>16721510</v>
      </c>
      <c r="L26" s="23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</row>
    <row r="27" spans="1:241" s="27" customFormat="1" ht="12.75">
      <c r="A27" s="23" t="s">
        <v>26</v>
      </c>
      <c r="B27" s="23"/>
      <c r="C27" s="34">
        <v>8231122</v>
      </c>
      <c r="D27" s="38"/>
      <c r="E27" s="36">
        <v>0</v>
      </c>
      <c r="F27" s="34"/>
      <c r="G27" s="34">
        <f t="shared" si="1"/>
        <v>8231122</v>
      </c>
      <c r="H27" s="34"/>
      <c r="I27" s="36">
        <v>1414950</v>
      </c>
      <c r="J27" s="34"/>
      <c r="K27" s="36">
        <f t="shared" si="0"/>
        <v>6816172</v>
      </c>
      <c r="L27" s="23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</row>
    <row r="28" spans="1:241" s="27" customFormat="1" ht="12.75">
      <c r="A28" s="23" t="s">
        <v>10</v>
      </c>
      <c r="B28" s="23"/>
      <c r="C28" s="39">
        <v>1371668</v>
      </c>
      <c r="D28" s="29"/>
      <c r="E28" s="40">
        <v>0</v>
      </c>
      <c r="F28" s="28"/>
      <c r="G28" s="39">
        <f t="shared" si="1"/>
        <v>1371668</v>
      </c>
      <c r="H28" s="28"/>
      <c r="I28" s="40">
        <v>685834</v>
      </c>
      <c r="J28" s="28"/>
      <c r="K28" s="40">
        <f t="shared" si="0"/>
        <v>685834</v>
      </c>
      <c r="L28" s="23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</row>
    <row r="29" spans="1:241" s="27" customFormat="1" ht="12.75">
      <c r="A29" s="23"/>
      <c r="B29" s="23"/>
      <c r="C29" s="34"/>
      <c r="D29" s="29"/>
      <c r="E29" s="36"/>
      <c r="F29" s="28"/>
      <c r="G29" s="34"/>
      <c r="H29" s="28"/>
      <c r="I29" s="36"/>
      <c r="J29" s="28"/>
      <c r="K29" s="36"/>
      <c r="L29" s="23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</row>
    <row r="30" spans="1:241" s="27" customFormat="1" ht="12.75">
      <c r="A30" s="23" t="s">
        <v>21</v>
      </c>
      <c r="B30" s="23"/>
      <c r="C30" s="39">
        <f>SUM(C13:C29)</f>
        <v>140697863</v>
      </c>
      <c r="D30" s="36"/>
      <c r="E30" s="39">
        <f>SUM(E13:E29)</f>
        <v>0</v>
      </c>
      <c r="F30" s="34"/>
      <c r="G30" s="39">
        <f>SUM(G13:G29)</f>
        <v>140697863</v>
      </c>
      <c r="H30" s="34"/>
      <c r="I30" s="39">
        <f>SUM(I13:I29)</f>
        <v>48825884</v>
      </c>
      <c r="J30" s="34"/>
      <c r="K30" s="39">
        <f>SUM(K13:K29)</f>
        <v>91871979</v>
      </c>
      <c r="L30" s="23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</row>
    <row r="31" spans="1:241" s="27" customFormat="1" ht="12.75">
      <c r="A31" s="23"/>
      <c r="B31" s="23"/>
      <c r="C31" s="28"/>
      <c r="D31" s="29"/>
      <c r="E31" s="28"/>
      <c r="F31" s="28"/>
      <c r="G31" s="28"/>
      <c r="H31" s="28"/>
      <c r="I31" s="28"/>
      <c r="J31" s="28"/>
      <c r="K31" s="28"/>
      <c r="L31" s="23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</row>
    <row r="32" spans="1:241" s="27" customFormat="1" ht="12.75">
      <c r="A32" s="23" t="s">
        <v>22</v>
      </c>
      <c r="B32" s="23"/>
      <c r="C32" s="34"/>
      <c r="D32" s="36"/>
      <c r="E32" s="34"/>
      <c r="F32" s="34"/>
      <c r="G32" s="34"/>
      <c r="H32" s="34"/>
      <c r="I32" s="36"/>
      <c r="J32" s="34"/>
      <c r="K32" s="36"/>
      <c r="L32" s="23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</row>
    <row r="33" spans="1:241" s="27" customFormat="1" ht="12.75">
      <c r="A33" s="23" t="s">
        <v>23</v>
      </c>
      <c r="B33" s="23"/>
      <c r="C33" s="34">
        <f>31766874-120450+120600</f>
        <v>31767024</v>
      </c>
      <c r="D33" s="41" t="s">
        <v>30</v>
      </c>
      <c r="E33" s="36">
        <f>2081397-570105</f>
        <v>1511292</v>
      </c>
      <c r="F33" s="42" t="s">
        <v>31</v>
      </c>
      <c r="G33" s="34">
        <f>+C33+E33</f>
        <v>33278316</v>
      </c>
      <c r="H33" s="34"/>
      <c r="I33" s="36">
        <v>28545092</v>
      </c>
      <c r="J33" s="34">
        <v>0</v>
      </c>
      <c r="K33" s="36">
        <f>G33-I33</f>
        <v>4733224</v>
      </c>
      <c r="L33" s="23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</row>
    <row r="34" spans="1:241" s="27" customFormat="1" ht="12.75">
      <c r="A34" s="23" t="s">
        <v>24</v>
      </c>
      <c r="B34" s="23"/>
      <c r="C34" s="39">
        <v>676381</v>
      </c>
      <c r="D34" s="29"/>
      <c r="E34" s="39">
        <v>0</v>
      </c>
      <c r="F34" s="28"/>
      <c r="G34" s="39">
        <f>+C34+E34</f>
        <v>676381</v>
      </c>
      <c r="H34" s="28"/>
      <c r="I34" s="40">
        <v>676381</v>
      </c>
      <c r="J34" s="28"/>
      <c r="K34" s="40">
        <f>G34-I34</f>
        <v>0</v>
      </c>
      <c r="L34" s="23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</row>
    <row r="35" spans="1:241" s="27" customFormat="1" ht="12.75">
      <c r="A35" s="23"/>
      <c r="B35" s="23"/>
      <c r="C35" s="34"/>
      <c r="D35" s="29"/>
      <c r="E35" s="34"/>
      <c r="F35" s="28"/>
      <c r="G35" s="34"/>
      <c r="H35" s="28"/>
      <c r="I35" s="36"/>
      <c r="J35" s="28"/>
      <c r="K35" s="36"/>
      <c r="L35" s="23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</row>
    <row r="36" spans="1:241" s="27" customFormat="1" ht="12.75">
      <c r="A36" s="23" t="s">
        <v>25</v>
      </c>
      <c r="B36" s="23"/>
      <c r="C36" s="39">
        <f>SUM(C33:C35)</f>
        <v>32443405</v>
      </c>
      <c r="D36" s="29"/>
      <c r="E36" s="39">
        <f>SUM(E33:E35)</f>
        <v>1511292</v>
      </c>
      <c r="F36" s="28"/>
      <c r="G36" s="39">
        <f>SUM(G33:G35)</f>
        <v>33954697</v>
      </c>
      <c r="H36" s="28"/>
      <c r="I36" s="39">
        <f>SUM(I33:I35)</f>
        <v>29221473</v>
      </c>
      <c r="J36" s="28"/>
      <c r="K36" s="39">
        <f>SUM(K33:K35)</f>
        <v>4733224</v>
      </c>
      <c r="L36" s="23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</row>
    <row r="37" spans="1:241" s="27" customFormat="1" ht="12.75">
      <c r="A37" s="23"/>
      <c r="B37" s="23"/>
      <c r="C37" s="28"/>
      <c r="D37" s="29"/>
      <c r="E37" s="29"/>
      <c r="F37" s="28"/>
      <c r="G37" s="28"/>
      <c r="H37" s="28"/>
      <c r="I37" s="29"/>
      <c r="J37" s="28"/>
      <c r="K37" s="29"/>
      <c r="L37" s="23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</row>
    <row r="38" spans="1:241" s="45" customFormat="1" ht="13.5" thickBot="1">
      <c r="A38" s="30" t="s">
        <v>3</v>
      </c>
      <c r="B38" s="30"/>
      <c r="C38" s="43">
        <f>C30+C36</f>
        <v>173141268</v>
      </c>
      <c r="D38" s="32"/>
      <c r="E38" s="43">
        <f>E30+E36</f>
        <v>1511292</v>
      </c>
      <c r="F38" s="30"/>
      <c r="G38" s="43">
        <f>G30+G36</f>
        <v>174652560</v>
      </c>
      <c r="H38" s="30"/>
      <c r="I38" s="43">
        <f>I30+I36</f>
        <v>78047357</v>
      </c>
      <c r="J38" s="30"/>
      <c r="K38" s="43">
        <f>K30+K36</f>
        <v>96605203</v>
      </c>
      <c r="L38" s="30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</row>
    <row r="39" ht="12.75" thickTop="1"/>
    <row r="40" spans="1:11" ht="12">
      <c r="A40" s="48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ht="12" customHeight="1">
      <c r="A41" s="48" t="s">
        <v>35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6" ht="12">
      <c r="A46" s="26"/>
    </row>
    <row r="47" ht="12">
      <c r="A47" s="26"/>
    </row>
  </sheetData>
  <sheetProtection/>
  <mergeCells count="8">
    <mergeCell ref="A41:K41"/>
    <mergeCell ref="A42:K42"/>
    <mergeCell ref="C4:G4"/>
    <mergeCell ref="A1:A8"/>
    <mergeCell ref="C3:K3"/>
    <mergeCell ref="C5:K5"/>
    <mergeCell ref="C6:K6"/>
    <mergeCell ref="A40:K40"/>
  </mergeCells>
  <conditionalFormatting sqref="A12:K14 A15:C15 E15:K15 A16:K38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2017-11-09T21:34:14Z</cp:lastPrinted>
  <dcterms:created xsi:type="dcterms:W3CDTF">2003-01-16T20:35:15Z</dcterms:created>
  <dcterms:modified xsi:type="dcterms:W3CDTF">2019-01-17T19:39:50Z</dcterms:modified>
  <cp:category/>
  <cp:version/>
  <cp:contentType/>
  <cp:contentStatus/>
</cp:coreProperties>
</file>