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law" sheetId="1" r:id="rId1"/>
  </sheets>
  <definedNames>
    <definedName name="\P">'c2b law'!#REF!</definedName>
    <definedName name="HEADER">'c2b law'!$A$3:$Q$13</definedName>
    <definedName name="P_1">'c2b law'!$A$14:$Q$45</definedName>
    <definedName name="_xlnm.Print_Area" localSheetId="0">'c2b law'!$A$14:$Q$45</definedName>
    <definedName name="_xlnm.Print_Titles" localSheetId="0">'c2b law'!$1:$14</definedName>
    <definedName name="Print_Titles_MI">'c2b law'!$3:$13</definedName>
  </definedNames>
  <calcPr fullCalcOnLoad="1"/>
</workbook>
</file>

<file path=xl/sharedStrings.xml><?xml version="1.0" encoding="utf-8"?>
<sst xmlns="http://schemas.openxmlformats.org/spreadsheetml/2006/main" count="105" uniqueCount="38">
  <si>
    <t xml:space="preserve"> </t>
  </si>
  <si>
    <t>Source</t>
  </si>
  <si>
    <t>Object</t>
  </si>
  <si>
    <t>Indirect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</si>
  <si>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</si>
  <si>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</si>
  <si>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</si>
  <si>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</si>
  <si>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</si>
  <si>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</si>
  <si>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</si>
  <si>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</si>
  <si>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</si>
  <si>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 xml:space="preserve">    --</t>
  </si>
  <si>
    <t/>
  </si>
  <si>
    <t xml:space="preserve"> Scholarships and fellowships </t>
  </si>
  <si>
    <t>Personal</t>
  </si>
  <si>
    <t>Cost</t>
  </si>
  <si>
    <t>Educational and general:</t>
  </si>
  <si>
    <t xml:space="preserve"> Public service--</t>
  </si>
  <si>
    <t xml:space="preserve"> Student services--</t>
  </si>
  <si>
    <t xml:space="preserve"> Institutional support--</t>
  </si>
  <si>
    <t xml:space="preserve">        Total instruction</t>
  </si>
  <si>
    <t xml:space="preserve">        Total public service </t>
  </si>
  <si>
    <t xml:space="preserve">        Total student services </t>
  </si>
  <si>
    <t xml:space="preserve">        Total institutional support</t>
  </si>
  <si>
    <t xml:space="preserve">          Total expenditures</t>
  </si>
  <si>
    <t xml:space="preserve">   General </t>
  </si>
  <si>
    <t xml:space="preserve">   Student technology fee projects </t>
  </si>
  <si>
    <t xml:space="preserve">   General</t>
  </si>
  <si>
    <t xml:space="preserve">   Mineral law institute </t>
  </si>
  <si>
    <t xml:space="preserve">   Student activities</t>
  </si>
  <si>
    <t xml:space="preserve">   Alumni relations</t>
  </si>
  <si>
    <t xml:space="preserve">   Publications institute</t>
  </si>
  <si>
    <t xml:space="preserve">          Total educational and general expenditures</t>
  </si>
  <si>
    <t>ANALYSIS C-2B</t>
  </si>
  <si>
    <t>Current Restricted Fund Expenditures</t>
  </si>
  <si>
    <t>For the year ended June 30,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</si>
</sst>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2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9"/>
      <color indexed="20"/>
      <name val="Arial"/>
      <family val="2"/>
    </font>
    <font>
      <sz val="10"/>
      <name val="Goudy Old Style"/>
      <family val="1"/>
    </font>
    <font>
      <sz val="9"/>
      <color indexed="20"/>
      <name val="Arial"/>
      <family val="2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5" fillId="0" borderId="0" xfId="42" applyNumberFormat="1" applyFont="1" applyFill="1" applyBorder="1" applyAlignment="1">
      <alignment vertical="center"/>
    </xf>
    <xf numFmtId="165" fontId="6" fillId="0" borderId="0" xfId="42" applyNumberFormat="1" applyFont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7" fontId="6" fillId="0" borderId="0" xfId="44" applyNumberFormat="1" applyFont="1" applyFill="1" applyAlignment="1" applyProtection="1">
      <alignment vertical="center"/>
      <protection/>
    </xf>
    <xf numFmtId="42" fontId="6" fillId="0" borderId="0" xfId="42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7" fontId="6" fillId="0" borderId="13" xfId="44" applyNumberFormat="1" applyFont="1" applyFill="1" applyBorder="1" applyAlignment="1" applyProtection="1">
      <alignment vertical="center"/>
      <protection/>
    </xf>
    <xf numFmtId="42" fontId="6" fillId="0" borderId="13" xfId="42" applyNumberFormat="1" applyFont="1" applyFill="1" applyBorder="1" applyAlignment="1" applyProtection="1">
      <alignment vertical="center"/>
      <protection/>
    </xf>
    <xf numFmtId="37" fontId="0" fillId="0" borderId="0" xfId="58">
      <alignment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37" fontId="5" fillId="0" borderId="0" xfId="58" applyFont="1" applyFill="1" applyBorder="1" applyAlignment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2" fillId="0" borderId="0" xfId="42" applyNumberFormat="1" applyFont="1" applyAlignment="1">
      <alignment vertical="center"/>
    </xf>
    <xf numFmtId="37" fontId="8" fillId="0" borderId="0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66675</xdr:rowOff>
    </xdr:from>
    <xdr:to>
      <xdr:col>0</xdr:col>
      <xdr:colOff>2686050</xdr:colOff>
      <xdr:row>6</xdr:row>
      <xdr:rowOff>57150</xdr:rowOff>
    </xdr:to>
    <xdr:pic>
      <xdr:nvPicPr>
        <xdr:cNvPr id="1" name="Picture 1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2447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47"/>
  <sheetViews>
    <sheetView showGridLines="0" tabSelected="1" defaultGridColor="0" zoomScale="88" zoomScaleNormal="88" zoomScalePageLayoutView="0" colorId="22" workbookViewId="0" topLeftCell="A1">
      <selection activeCell="A1" sqref="A1:A8"/>
    </sheetView>
  </sheetViews>
  <sheetFormatPr defaultColWidth="9.140625" defaultRowHeight="12"/>
  <cols>
    <col min="1" max="1" width="43.57421875" style="1" customWidth="1"/>
    <col min="2" max="2" width="1.57421875" style="1" customWidth="1"/>
    <col min="3" max="3" width="9.57421875" style="1" customWidth="1"/>
    <col min="4" max="4" width="1.57421875" style="1" customWidth="1"/>
    <col min="5" max="5" width="8.57421875" style="1" customWidth="1"/>
    <col min="6" max="6" width="1.57421875" style="1" customWidth="1"/>
    <col min="7" max="7" width="9.7109375" style="1" customWidth="1"/>
    <col min="8" max="8" width="1.57421875" style="1" customWidth="1"/>
    <col min="9" max="9" width="10.8515625" style="1" customWidth="1"/>
    <col min="10" max="10" width="1.57421875" style="1" customWidth="1"/>
    <col min="11" max="11" width="10.57421875" style="1" customWidth="1"/>
    <col min="12" max="12" width="1.57421875" style="1" customWidth="1"/>
    <col min="13" max="13" width="10.421875" style="1" customWidth="1"/>
    <col min="14" max="14" width="1.57421875" style="1" customWidth="1"/>
    <col min="15" max="15" width="10.8515625" style="1" customWidth="1"/>
    <col min="16" max="16" width="1.57421875" style="1" customWidth="1"/>
    <col min="17" max="17" width="8.7109375" style="1" customWidth="1"/>
    <col min="18" max="43" width="7.57421875" style="1" customWidth="1"/>
    <col min="44" max="16384" width="9.00390625" style="2" customWidth="1"/>
  </cols>
  <sheetData>
    <row r="1" spans="1:256" s="5" customFormat="1" ht="12">
      <c r="A1" s="28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s="6" customFormat="1" ht="10.5" customHeight="1">
      <c r="A2" s="28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1:256" s="6" customFormat="1" ht="16.5">
      <c r="A3" s="28"/>
      <c r="B3" s="22"/>
      <c r="C3" s="29" t="s">
        <v>35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6" customFormat="1" ht="8.25" customHeight="1">
      <c r="A4" s="28"/>
      <c r="B4" s="22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s="6" customFormat="1" ht="16.5">
      <c r="A5" s="28"/>
      <c r="B5" s="24"/>
      <c r="C5" s="29" t="s">
        <v>36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6" customFormat="1" ht="16.5">
      <c r="A6" s="28"/>
      <c r="B6" s="22"/>
      <c r="C6" s="29" t="s">
        <v>37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6" customFormat="1" ht="10.5" customHeight="1">
      <c r="A7" s="28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s="5" customFormat="1" ht="12">
      <c r="A8" s="2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10" spans="1:17" ht="13.5">
      <c r="A10" s="7"/>
      <c r="B10" s="7"/>
      <c r="C10" s="27" t="s">
        <v>1</v>
      </c>
      <c r="D10" s="27"/>
      <c r="E10" s="27"/>
      <c r="F10" s="27"/>
      <c r="G10" s="27"/>
      <c r="H10" s="27"/>
      <c r="I10" s="27"/>
      <c r="J10" s="7"/>
      <c r="K10" s="7"/>
      <c r="L10" s="7"/>
      <c r="M10" s="9"/>
      <c r="N10" s="9"/>
      <c r="O10" s="8" t="s">
        <v>2</v>
      </c>
      <c r="P10" s="9"/>
      <c r="Q10" s="9"/>
    </row>
    <row r="11" spans="1:17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0" t="s">
        <v>3</v>
      </c>
    </row>
    <row r="12" spans="1:17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0" t="s">
        <v>16</v>
      </c>
      <c r="N12" s="7"/>
      <c r="O12" s="7"/>
      <c r="P12" s="7"/>
      <c r="Q12" s="10" t="s">
        <v>17</v>
      </c>
    </row>
    <row r="13" spans="1:17" ht="13.5">
      <c r="A13" s="7"/>
      <c r="B13" s="7"/>
      <c r="C13" s="8" t="s">
        <v>4</v>
      </c>
      <c r="D13" s="7"/>
      <c r="E13" s="8" t="s">
        <v>5</v>
      </c>
      <c r="F13" s="7"/>
      <c r="G13" s="8" t="s">
        <v>6</v>
      </c>
      <c r="H13" s="7"/>
      <c r="I13" s="8" t="s">
        <v>7</v>
      </c>
      <c r="J13" s="7"/>
      <c r="K13" s="8" t="s">
        <v>8</v>
      </c>
      <c r="L13" s="7"/>
      <c r="M13" s="8" t="s">
        <v>9</v>
      </c>
      <c r="N13" s="7"/>
      <c r="O13" s="8" t="s">
        <v>10</v>
      </c>
      <c r="P13" s="7"/>
      <c r="Q13" s="8" t="s">
        <v>11</v>
      </c>
    </row>
    <row r="14" spans="1:17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43" s="4" customFormat="1" ht="13.5" customHeight="1">
      <c r="A15" s="11" t="s">
        <v>18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4" customFormat="1" ht="13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4" customFormat="1" ht="13.5" customHeight="1">
      <c r="A17" s="11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4" customFormat="1" ht="13.5" customHeight="1">
      <c r="A18" s="11" t="s">
        <v>27</v>
      </c>
      <c r="B18" s="12" t="s">
        <v>14</v>
      </c>
      <c r="C18" s="13">
        <v>12009</v>
      </c>
      <c r="D18" s="11"/>
      <c r="E18" s="13">
        <v>0</v>
      </c>
      <c r="F18" s="11"/>
      <c r="G18" s="13">
        <v>296886</v>
      </c>
      <c r="H18" s="11"/>
      <c r="I18" s="13">
        <v>39703</v>
      </c>
      <c r="J18" s="11"/>
      <c r="K18" s="14">
        <f>IF(SUM(C18:I18)=SUM(M18:Q18),SUM(C18:I18),SUM(M18:Q18)-SUM(C18:I18))</f>
        <v>348598</v>
      </c>
      <c r="L18" s="11"/>
      <c r="M18" s="13">
        <v>309242</v>
      </c>
      <c r="N18" s="11"/>
      <c r="O18" s="13">
        <f>20589+1</f>
        <v>20590</v>
      </c>
      <c r="P18" s="11"/>
      <c r="Q18" s="13">
        <v>18766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4" customFormat="1" ht="13.5" customHeight="1">
      <c r="A19" s="11" t="s">
        <v>28</v>
      </c>
      <c r="B19" s="12" t="s">
        <v>14</v>
      </c>
      <c r="C19" s="11">
        <v>0</v>
      </c>
      <c r="D19" s="11"/>
      <c r="E19" s="11">
        <v>0</v>
      </c>
      <c r="F19" s="11"/>
      <c r="G19" s="11">
        <v>0</v>
      </c>
      <c r="H19" s="11"/>
      <c r="I19" s="11">
        <v>-6</v>
      </c>
      <c r="J19" s="11" t="s">
        <v>0</v>
      </c>
      <c r="K19" s="15">
        <f aca="true" t="shared" si="0" ref="K19:K45">IF(SUM(C19:I19)=SUM(M19:Q19),SUM(C19:I19),SUM(M19:Q19)-SUM(C19:I19))</f>
        <v>-6</v>
      </c>
      <c r="L19" s="11" t="s">
        <v>0</v>
      </c>
      <c r="M19" s="11">
        <v>0</v>
      </c>
      <c r="N19" s="11"/>
      <c r="O19" s="11">
        <v>-6</v>
      </c>
      <c r="P19" s="11"/>
      <c r="Q19" s="11">
        <v>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4" customFormat="1" ht="13.5" customHeight="1">
      <c r="A20" s="11"/>
      <c r="B20" s="12"/>
      <c r="C20" s="16"/>
      <c r="D20" s="11"/>
      <c r="E20" s="16"/>
      <c r="F20" s="11"/>
      <c r="G20" s="16"/>
      <c r="H20" s="11"/>
      <c r="I20" s="16"/>
      <c r="J20" s="11"/>
      <c r="K20" s="11"/>
      <c r="L20" s="11"/>
      <c r="M20" s="16"/>
      <c r="N20" s="11"/>
      <c r="O20" s="16"/>
      <c r="P20" s="11"/>
      <c r="Q20" s="16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4" customFormat="1" ht="13.5" customHeight="1">
      <c r="A21" s="11" t="s">
        <v>22</v>
      </c>
      <c r="B21" s="12" t="s">
        <v>14</v>
      </c>
      <c r="C21" s="15">
        <f>SUM(C18:C19)</f>
        <v>12009</v>
      </c>
      <c r="D21" s="11"/>
      <c r="E21" s="15">
        <f>SUM(E18:E19)</f>
        <v>0</v>
      </c>
      <c r="F21" s="11"/>
      <c r="G21" s="15">
        <f>SUM(G18:G19)</f>
        <v>296886</v>
      </c>
      <c r="H21" s="11"/>
      <c r="I21" s="15">
        <f>SUM(I18:I19)</f>
        <v>39697</v>
      </c>
      <c r="J21" s="11"/>
      <c r="K21" s="15">
        <f t="shared" si="0"/>
        <v>348592</v>
      </c>
      <c r="L21" s="11"/>
      <c r="M21" s="15">
        <f>SUM(M18:M19)</f>
        <v>309242</v>
      </c>
      <c r="N21" s="11"/>
      <c r="O21" s="15">
        <f>SUM(O18:O19)</f>
        <v>20584</v>
      </c>
      <c r="P21" s="11"/>
      <c r="Q21" s="15">
        <f>SUM(Q18:Q19)</f>
        <v>18766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4" customFormat="1" ht="13.5" customHeight="1">
      <c r="A22" s="11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4" customFormat="1" ht="13.5" customHeight="1">
      <c r="A23" s="11" t="s">
        <v>19</v>
      </c>
      <c r="B23" s="12" t="s">
        <v>14</v>
      </c>
      <c r="C23" s="11"/>
      <c r="D23" s="11"/>
      <c r="E23" s="11"/>
      <c r="F23" s="11"/>
      <c r="G23" s="11"/>
      <c r="H23" s="11"/>
      <c r="I23" s="11" t="s">
        <v>0</v>
      </c>
      <c r="J23" s="11"/>
      <c r="K23" s="11"/>
      <c r="L23" s="11"/>
      <c r="M23" s="11" t="s">
        <v>0</v>
      </c>
      <c r="N23" s="11"/>
      <c r="O23" s="11" t="s">
        <v>0</v>
      </c>
      <c r="P23" s="11"/>
      <c r="Q23" s="11" t="s">
        <v>0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4" customFormat="1" ht="13.5" customHeight="1">
      <c r="A24" s="11" t="s">
        <v>29</v>
      </c>
      <c r="B24" s="12"/>
      <c r="C24" s="11">
        <v>0</v>
      </c>
      <c r="D24" s="11"/>
      <c r="E24" s="11">
        <v>0</v>
      </c>
      <c r="F24" s="11"/>
      <c r="G24" s="11">
        <v>56984</v>
      </c>
      <c r="H24" s="11"/>
      <c r="I24" s="11">
        <v>0</v>
      </c>
      <c r="J24" s="11"/>
      <c r="K24" s="11">
        <f t="shared" si="0"/>
        <v>56984</v>
      </c>
      <c r="L24" s="11"/>
      <c r="M24" s="11">
        <v>56984</v>
      </c>
      <c r="N24" s="11"/>
      <c r="O24" s="11">
        <v>0</v>
      </c>
      <c r="P24" s="11"/>
      <c r="Q24" s="11">
        <v>0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4" customFormat="1" ht="13.5" customHeight="1">
      <c r="A25" s="11" t="s">
        <v>30</v>
      </c>
      <c r="B25" s="12" t="s">
        <v>14</v>
      </c>
      <c r="C25" s="15">
        <v>0</v>
      </c>
      <c r="D25" s="11"/>
      <c r="E25" s="15">
        <v>0</v>
      </c>
      <c r="F25" s="11"/>
      <c r="G25" s="15">
        <v>18657</v>
      </c>
      <c r="H25" s="11"/>
      <c r="I25" s="15">
        <v>0</v>
      </c>
      <c r="J25" s="11"/>
      <c r="K25" s="15">
        <f t="shared" si="0"/>
        <v>18657</v>
      </c>
      <c r="L25" s="11"/>
      <c r="M25" s="15">
        <v>18657</v>
      </c>
      <c r="N25" s="11"/>
      <c r="O25" s="15">
        <v>0</v>
      </c>
      <c r="P25" s="11"/>
      <c r="Q25" s="15">
        <v>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4" customFormat="1" ht="13.5" customHeight="1">
      <c r="A26" s="11"/>
      <c r="B26" s="12"/>
      <c r="C26" s="17"/>
      <c r="D26" s="17"/>
      <c r="E26" s="17"/>
      <c r="F26" s="17"/>
      <c r="G26" s="17"/>
      <c r="H26" s="17"/>
      <c r="I26" s="17"/>
      <c r="J26" s="17"/>
      <c r="K26" s="11"/>
      <c r="L26" s="17"/>
      <c r="M26" s="17"/>
      <c r="N26" s="17"/>
      <c r="O26" s="17"/>
      <c r="P26" s="17"/>
      <c r="Q26" s="17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4" customFormat="1" ht="13.5" customHeight="1">
      <c r="A27" s="11" t="s">
        <v>23</v>
      </c>
      <c r="B27" s="12" t="s">
        <v>14</v>
      </c>
      <c r="C27" s="15">
        <f>SUM(C24:C25)</f>
        <v>0</v>
      </c>
      <c r="D27" s="11"/>
      <c r="E27" s="15">
        <f>SUM(E24:E25)</f>
        <v>0</v>
      </c>
      <c r="F27" s="11"/>
      <c r="G27" s="15">
        <f>SUM(G24:G25)</f>
        <v>75641</v>
      </c>
      <c r="H27" s="11"/>
      <c r="I27" s="15">
        <f>SUM(I24:I25)</f>
        <v>0</v>
      </c>
      <c r="J27" s="11"/>
      <c r="K27" s="15">
        <f t="shared" si="0"/>
        <v>75641</v>
      </c>
      <c r="L27" s="11"/>
      <c r="M27" s="15">
        <f>SUM(M24:M25)</f>
        <v>75641</v>
      </c>
      <c r="N27" s="11"/>
      <c r="O27" s="15">
        <f>SUM(O24:O25)</f>
        <v>0</v>
      </c>
      <c r="P27" s="11"/>
      <c r="Q27" s="15">
        <f>SUM(Q24:Q25)</f>
        <v>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4" customFormat="1" ht="13.5" customHeight="1">
      <c r="A28" s="11"/>
      <c r="B28" s="12" t="s">
        <v>14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4" customFormat="1" ht="13.5" customHeight="1">
      <c r="A29" s="11" t="s">
        <v>20</v>
      </c>
      <c r="B29" s="12" t="s">
        <v>14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4" customFormat="1" ht="13.5" customHeight="1">
      <c r="A30" s="11" t="s">
        <v>31</v>
      </c>
      <c r="B30" s="12" t="s">
        <v>14</v>
      </c>
      <c r="C30" s="15">
        <v>0</v>
      </c>
      <c r="D30" s="11"/>
      <c r="E30" s="15">
        <v>0</v>
      </c>
      <c r="F30" s="11"/>
      <c r="G30" s="15">
        <v>0</v>
      </c>
      <c r="H30" s="11"/>
      <c r="I30" s="15">
        <v>946</v>
      </c>
      <c r="J30" s="11"/>
      <c r="K30" s="15">
        <f t="shared" si="0"/>
        <v>946</v>
      </c>
      <c r="L30" s="11" t="s">
        <v>0</v>
      </c>
      <c r="M30" s="15">
        <v>0</v>
      </c>
      <c r="N30" s="11"/>
      <c r="O30" s="15">
        <v>946</v>
      </c>
      <c r="P30" s="11"/>
      <c r="Q30" s="15">
        <v>0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4" customFormat="1" ht="13.5" customHeight="1">
      <c r="A31" s="11"/>
      <c r="B31" s="12"/>
      <c r="C31" s="17"/>
      <c r="D31" s="17"/>
      <c r="E31" s="17"/>
      <c r="F31" s="17"/>
      <c r="G31" s="17"/>
      <c r="H31" s="17"/>
      <c r="I31" s="17"/>
      <c r="J31" s="17"/>
      <c r="K31" s="11"/>
      <c r="L31" s="17"/>
      <c r="M31" s="17"/>
      <c r="N31" s="17"/>
      <c r="O31" s="17"/>
      <c r="P31" s="17"/>
      <c r="Q31" s="17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4" customFormat="1" ht="13.5" customHeight="1">
      <c r="A32" s="11" t="s">
        <v>24</v>
      </c>
      <c r="B32" s="12" t="s">
        <v>14</v>
      </c>
      <c r="C32" s="15">
        <f>SUM(C30:C30)</f>
        <v>0</v>
      </c>
      <c r="D32" s="11"/>
      <c r="E32" s="15">
        <f>SUM(E30:E30)</f>
        <v>0</v>
      </c>
      <c r="F32" s="11"/>
      <c r="G32" s="15">
        <f>SUM(G30:G30)</f>
        <v>0</v>
      </c>
      <c r="H32" s="11"/>
      <c r="I32" s="15">
        <f>SUM(I30:I30)</f>
        <v>946</v>
      </c>
      <c r="J32" s="11"/>
      <c r="K32" s="15">
        <f t="shared" si="0"/>
        <v>946</v>
      </c>
      <c r="L32" s="11"/>
      <c r="M32" s="15">
        <f>SUM(M30:M30)</f>
        <v>0</v>
      </c>
      <c r="N32" s="11"/>
      <c r="O32" s="15">
        <f>SUM(O30:O30)</f>
        <v>946</v>
      </c>
      <c r="P32" s="11"/>
      <c r="Q32" s="15">
        <f>SUM(Q30:Q30)</f>
        <v>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s="4" customFormat="1" ht="13.5" customHeight="1">
      <c r="A33" s="11"/>
      <c r="B33" s="12" t="s">
        <v>14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s="4" customFormat="1" ht="13.5" customHeight="1">
      <c r="A34" s="11" t="s">
        <v>21</v>
      </c>
      <c r="B34" s="12" t="s">
        <v>14</v>
      </c>
      <c r="C34" s="11" t="s">
        <v>14</v>
      </c>
      <c r="D34" s="11"/>
      <c r="E34" s="11" t="s">
        <v>14</v>
      </c>
      <c r="F34" s="11" t="s">
        <v>14</v>
      </c>
      <c r="G34" s="11" t="s">
        <v>14</v>
      </c>
      <c r="H34" s="11" t="s">
        <v>14</v>
      </c>
      <c r="I34" s="11" t="s">
        <v>14</v>
      </c>
      <c r="J34" s="11" t="s">
        <v>14</v>
      </c>
      <c r="K34" s="11"/>
      <c r="L34" s="11" t="s">
        <v>14</v>
      </c>
      <c r="M34" s="11" t="s">
        <v>14</v>
      </c>
      <c r="N34" s="11" t="s">
        <v>14</v>
      </c>
      <c r="O34" s="11" t="s">
        <v>14</v>
      </c>
      <c r="P34" s="11" t="s">
        <v>14</v>
      </c>
      <c r="Q34" s="11" t="s">
        <v>14</v>
      </c>
      <c r="R34" s="3" t="s">
        <v>14</v>
      </c>
      <c r="S34" s="3" t="s">
        <v>14</v>
      </c>
      <c r="T34" s="3" t="s">
        <v>14</v>
      </c>
      <c r="U34" s="3" t="s">
        <v>14</v>
      </c>
      <c r="V34" s="3" t="s">
        <v>14</v>
      </c>
      <c r="W34" s="3" t="s">
        <v>14</v>
      </c>
      <c r="X34" s="3" t="s">
        <v>14</v>
      </c>
      <c r="Y34" s="3" t="s">
        <v>14</v>
      </c>
      <c r="Z34" s="3" t="s">
        <v>14</v>
      </c>
      <c r="AA34" s="3" t="s">
        <v>14</v>
      </c>
      <c r="AB34" s="3" t="s">
        <v>14</v>
      </c>
      <c r="AC34" s="3" t="s">
        <v>14</v>
      </c>
      <c r="AD34" s="3" t="s">
        <v>14</v>
      </c>
      <c r="AE34" s="3" t="s">
        <v>14</v>
      </c>
      <c r="AF34" s="3" t="s">
        <v>14</v>
      </c>
      <c r="AG34" s="3" t="s">
        <v>14</v>
      </c>
      <c r="AH34" s="3" t="s">
        <v>14</v>
      </c>
      <c r="AI34" s="3" t="s">
        <v>14</v>
      </c>
      <c r="AJ34" s="3" t="s">
        <v>14</v>
      </c>
      <c r="AK34" s="3" t="s">
        <v>14</v>
      </c>
      <c r="AL34" s="3" t="s">
        <v>14</v>
      </c>
      <c r="AM34" s="3" t="s">
        <v>14</v>
      </c>
      <c r="AN34" s="3" t="s">
        <v>14</v>
      </c>
      <c r="AO34" s="3" t="s">
        <v>14</v>
      </c>
      <c r="AP34" s="3" t="s">
        <v>14</v>
      </c>
      <c r="AQ34" s="3" t="s">
        <v>14</v>
      </c>
    </row>
    <row r="35" spans="1:43" s="4" customFormat="1" ht="13.5" customHeight="1">
      <c r="A35" s="11" t="s">
        <v>32</v>
      </c>
      <c r="B35" s="12"/>
      <c r="C35" s="11">
        <v>0</v>
      </c>
      <c r="D35" s="11"/>
      <c r="E35" s="11">
        <v>0</v>
      </c>
      <c r="F35" s="11"/>
      <c r="G35" s="11">
        <v>35600</v>
      </c>
      <c r="H35" s="11"/>
      <c r="I35" s="11">
        <v>0</v>
      </c>
      <c r="J35" s="11"/>
      <c r="K35" s="11">
        <f t="shared" si="0"/>
        <v>35600</v>
      </c>
      <c r="L35" s="11"/>
      <c r="M35" s="11">
        <v>35351</v>
      </c>
      <c r="N35" s="11"/>
      <c r="O35" s="11">
        <f>250-1</f>
        <v>249</v>
      </c>
      <c r="P35" s="11"/>
      <c r="Q35" s="11">
        <v>0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s="4" customFormat="1" ht="13.5" customHeight="1">
      <c r="A36" s="11" t="s">
        <v>27</v>
      </c>
      <c r="B36" s="12" t="s">
        <v>14</v>
      </c>
      <c r="C36" s="11">
        <v>0</v>
      </c>
      <c r="D36" s="11"/>
      <c r="E36" s="11">
        <v>0</v>
      </c>
      <c r="F36" s="11"/>
      <c r="G36" s="11">
        <f>29202-1</f>
        <v>29201</v>
      </c>
      <c r="H36" s="11"/>
      <c r="I36" s="11">
        <v>0</v>
      </c>
      <c r="J36" s="11" t="s">
        <v>13</v>
      </c>
      <c r="K36" s="11">
        <f t="shared" si="0"/>
        <v>29201</v>
      </c>
      <c r="L36" s="11" t="s">
        <v>13</v>
      </c>
      <c r="M36" s="11">
        <v>25935</v>
      </c>
      <c r="N36" s="11"/>
      <c r="O36" s="11">
        <f>3267-1</f>
        <v>3266</v>
      </c>
      <c r="P36" s="11"/>
      <c r="Q36" s="11">
        <v>0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s="4" customFormat="1" ht="13.5" customHeight="1">
      <c r="A37" s="11" t="s">
        <v>33</v>
      </c>
      <c r="B37" s="12" t="s">
        <v>14</v>
      </c>
      <c r="C37" s="15">
        <v>0</v>
      </c>
      <c r="D37" s="11"/>
      <c r="E37" s="15">
        <v>0</v>
      </c>
      <c r="F37" s="11"/>
      <c r="G37" s="15">
        <v>0</v>
      </c>
      <c r="H37" s="11"/>
      <c r="I37" s="15">
        <v>2238</v>
      </c>
      <c r="J37" s="11"/>
      <c r="K37" s="15">
        <f t="shared" si="0"/>
        <v>2238</v>
      </c>
      <c r="L37" s="11"/>
      <c r="M37" s="15">
        <v>0</v>
      </c>
      <c r="N37" s="11"/>
      <c r="O37" s="15">
        <v>2238</v>
      </c>
      <c r="P37" s="11"/>
      <c r="Q37" s="15">
        <v>0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s="4" customFormat="1" ht="13.5" customHeight="1">
      <c r="A38" s="11"/>
      <c r="B38" s="12"/>
      <c r="C38" s="17"/>
      <c r="D38" s="17"/>
      <c r="E38" s="17"/>
      <c r="F38" s="17"/>
      <c r="G38" s="17"/>
      <c r="H38" s="17"/>
      <c r="I38" s="17"/>
      <c r="J38" s="17"/>
      <c r="K38" s="11"/>
      <c r="L38" s="17"/>
      <c r="M38" s="17"/>
      <c r="N38" s="17"/>
      <c r="O38" s="17"/>
      <c r="P38" s="17"/>
      <c r="Q38" s="17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s="4" customFormat="1" ht="13.5" customHeight="1">
      <c r="A39" s="11" t="s">
        <v>25</v>
      </c>
      <c r="B39" s="12" t="s">
        <v>14</v>
      </c>
      <c r="C39" s="15">
        <f>SUM(C35:C37)</f>
        <v>0</v>
      </c>
      <c r="D39" s="11"/>
      <c r="E39" s="15">
        <f>SUM(E35:E37)</f>
        <v>0</v>
      </c>
      <c r="F39" s="11"/>
      <c r="G39" s="15">
        <f>SUM(G35:G37)</f>
        <v>64801</v>
      </c>
      <c r="H39" s="11"/>
      <c r="I39" s="15">
        <f>IF(SUM(I35:I37)=0,"    --",SUM(I35:I37))</f>
        <v>2238</v>
      </c>
      <c r="J39" s="11"/>
      <c r="K39" s="15">
        <f t="shared" si="0"/>
        <v>67039</v>
      </c>
      <c r="L39" s="11"/>
      <c r="M39" s="15">
        <f>SUM(M35:M37)</f>
        <v>61286</v>
      </c>
      <c r="N39" s="11"/>
      <c r="O39" s="15">
        <f>SUM(O35:O37)</f>
        <v>5753</v>
      </c>
      <c r="P39" s="11" t="str">
        <f>IF(SUM(P37)=0,"    --",SUM(P37))</f>
        <v>    --</v>
      </c>
      <c r="Q39" s="15">
        <f>SUM(Q35:Q37)</f>
        <v>0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s="4" customFormat="1" ht="13.5" customHeight="1">
      <c r="A40" s="11"/>
      <c r="B40" s="12" t="s">
        <v>14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s="4" customFormat="1" ht="13.5" customHeight="1">
      <c r="A41" s="11" t="s">
        <v>15</v>
      </c>
      <c r="B41" s="12" t="s">
        <v>14</v>
      </c>
      <c r="C41" s="15">
        <v>0</v>
      </c>
      <c r="D41" s="11"/>
      <c r="E41" s="15">
        <v>0</v>
      </c>
      <c r="F41" s="11"/>
      <c r="G41" s="15">
        <v>147235</v>
      </c>
      <c r="H41" s="11"/>
      <c r="I41" s="15">
        <v>12450</v>
      </c>
      <c r="J41" s="11"/>
      <c r="K41" s="15">
        <f t="shared" si="0"/>
        <v>159685</v>
      </c>
      <c r="L41" s="11"/>
      <c r="M41" s="15">
        <v>0</v>
      </c>
      <c r="N41" s="11"/>
      <c r="O41" s="15">
        <v>159685</v>
      </c>
      <c r="P41" s="11"/>
      <c r="Q41" s="15">
        <v>0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s="4" customFormat="1" ht="13.5" customHeight="1">
      <c r="A42" s="11"/>
      <c r="B42" s="12" t="s">
        <v>14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s="4" customFormat="1" ht="13.5" customHeight="1">
      <c r="A43" s="11" t="s">
        <v>34</v>
      </c>
      <c r="B43" s="12" t="s">
        <v>14</v>
      </c>
      <c r="C43" s="15">
        <f>SUM(C41,C39,C32,C27,C21)</f>
        <v>12009</v>
      </c>
      <c r="D43" s="11"/>
      <c r="E43" s="15">
        <f>SUM(E41,E39,E32,E27,E21)</f>
        <v>0</v>
      </c>
      <c r="F43" s="11"/>
      <c r="G43" s="15">
        <f>SUM(G41,G39,G32,G27,G21)</f>
        <v>584563</v>
      </c>
      <c r="H43" s="11"/>
      <c r="I43" s="15">
        <f>SUM(I41,I39,I32,I27,I21)</f>
        <v>55331</v>
      </c>
      <c r="J43" s="11"/>
      <c r="K43" s="15">
        <f t="shared" si="0"/>
        <v>651903</v>
      </c>
      <c r="L43" s="11"/>
      <c r="M43" s="15">
        <f>SUM(M41,M39,M32,M27,M21)</f>
        <v>446169</v>
      </c>
      <c r="N43" s="11"/>
      <c r="O43" s="15">
        <f>SUM(O41,O39,O32,O27,O21)</f>
        <v>186968</v>
      </c>
      <c r="P43" s="11"/>
      <c r="Q43" s="15">
        <f>SUM(Q41,Q39,Q32,Q27,Q21)</f>
        <v>18766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s="4" customFormat="1" ht="13.5" customHeight="1">
      <c r="A44" s="11"/>
      <c r="B44" s="12" t="s">
        <v>14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s="4" customFormat="1" ht="13.5" customHeight="1" thickBot="1">
      <c r="A45" s="11" t="s">
        <v>26</v>
      </c>
      <c r="B45" s="12" t="s">
        <v>14</v>
      </c>
      <c r="C45" s="18">
        <f>+C43</f>
        <v>12009</v>
      </c>
      <c r="D45" s="11"/>
      <c r="E45" s="18">
        <f>+E43</f>
        <v>0</v>
      </c>
      <c r="F45" s="11"/>
      <c r="G45" s="18">
        <f>+G43</f>
        <v>584563</v>
      </c>
      <c r="H45" s="11"/>
      <c r="I45" s="18">
        <f>+I43</f>
        <v>55331</v>
      </c>
      <c r="J45" s="11"/>
      <c r="K45" s="19">
        <f t="shared" si="0"/>
        <v>651903</v>
      </c>
      <c r="L45" s="11"/>
      <c r="M45" s="18">
        <f>+M43</f>
        <v>446169</v>
      </c>
      <c r="N45" s="11"/>
      <c r="O45" s="18">
        <f>+O43</f>
        <v>186968</v>
      </c>
      <c r="P45" s="11"/>
      <c r="Q45" s="18">
        <f>+Q43</f>
        <v>18766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s="4" customFormat="1" ht="12.75" thickTop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</sheetData>
  <sheetProtection/>
  <mergeCells count="6">
    <mergeCell ref="C10:I10"/>
    <mergeCell ref="A1:A8"/>
    <mergeCell ref="C4:O4"/>
    <mergeCell ref="C6:Q6"/>
    <mergeCell ref="C5:Q5"/>
    <mergeCell ref="C3:Q3"/>
  </mergeCells>
  <conditionalFormatting sqref="A15:IV45">
    <cfRule type="expression" priority="3" dxfId="0" stopIfTrue="1">
      <formula>MOD(ROW(),2)=1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r:id="rId2"/>
  <headerFooter alignWithMargins="0">
    <oddFooter>&amp;R&amp;"Goudy Old Style,Regular"&amp;10Page &amp;P of &amp;N</oddFooter>
  </headerFooter>
  <rowBreaks count="1" manualBreakCount="1">
    <brk id="4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2010-10-06T20:13:52Z</cp:lastPrinted>
  <dcterms:modified xsi:type="dcterms:W3CDTF">2010-10-06T20:13:54Z</dcterms:modified>
  <cp:category/>
  <cp:version/>
  <cp:contentType/>
  <cp:contentStatus/>
</cp:coreProperties>
</file>