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585" activeTab="0"/>
  </bookViews>
  <sheets>
    <sheet name="Anal C-1 BR" sheetId="1" r:id="rId1"/>
  </sheets>
  <definedNames>
    <definedName name="_xlnm.Print_Titles" localSheetId="0">'Anal C-1 BR'!$1:$11</definedName>
  </definedNames>
  <calcPr fullCalcOnLoad="1"/>
</workbook>
</file>

<file path=xl/sharedStrings.xml><?xml version="1.0" encoding="utf-8"?>
<sst xmlns="http://schemas.openxmlformats.org/spreadsheetml/2006/main" count="134" uniqueCount="132">
  <si>
    <t>LOUISIANA STATE UNIVERSITY</t>
  </si>
  <si>
    <t xml:space="preserve">ANALYSIS C-1               ANALYSIS OF CURRENT FUND REVENUES               ANALYSIS C-1  </t>
  </si>
  <si>
    <t>Total</t>
  </si>
  <si>
    <t>Unrestricted</t>
  </si>
  <si>
    <t>Restricted</t>
  </si>
  <si>
    <t xml:space="preserve"> Tuition and fees--</t>
  </si>
  <si>
    <t xml:space="preserve">      Total tuition and fees</t>
  </si>
  <si>
    <t xml:space="preserve"> State appropriations--</t>
  </si>
  <si>
    <t xml:space="preserve">      Total state appropriations</t>
  </si>
  <si>
    <t xml:space="preserve"> Government grants and contracts--</t>
  </si>
  <si>
    <t xml:space="preserve">      Total government grants and contracts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</si>
  <si>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</si>
  <si>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</si>
  <si>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</si>
  <si>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</si>
  <si>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  Miscellaneous</t>
  </si>
  <si>
    <t xml:space="preserve">      Total sales and services of educational departments</t>
  </si>
  <si>
    <t xml:space="preserve"> Auxiliary enterprise revenues</t>
  </si>
  <si>
    <t xml:space="preserve"> Other sources--</t>
  </si>
  <si>
    <t xml:space="preserve">      Total other sources</t>
  </si>
  <si>
    <t xml:space="preserve">        Total revenues</t>
  </si>
  <si>
    <t xml:space="preserve">   University</t>
  </si>
  <si>
    <t xml:space="preserve">   Nonresident</t>
  </si>
  <si>
    <t xml:space="preserve">   Continuing education</t>
  </si>
  <si>
    <t xml:space="preserve">   Other</t>
  </si>
  <si>
    <t xml:space="preserve">   Student technology fees</t>
  </si>
  <si>
    <t xml:space="preserve">   General</t>
  </si>
  <si>
    <t xml:space="preserve">   Dedicated</t>
  </si>
  <si>
    <t xml:space="preserve">   Interagency transfers</t>
  </si>
  <si>
    <t xml:space="preserve">   Federal</t>
  </si>
  <si>
    <t xml:space="preserve">   State</t>
  </si>
  <si>
    <t xml:space="preserve">   Agriculture-</t>
  </si>
  <si>
    <t xml:space="preserve">    Experimental statistics</t>
  </si>
  <si>
    <t xml:space="preserve">    Human ecology</t>
  </si>
  <si>
    <t xml:space="preserve">      Total agriculture</t>
  </si>
  <si>
    <t xml:space="preserve">   Arts and sciences-</t>
  </si>
  <si>
    <t xml:space="preserve">    Aerospace studies</t>
  </si>
  <si>
    <t xml:space="preserve">    Communication sciences and disorders</t>
  </si>
  <si>
    <t xml:space="preserve">    English</t>
  </si>
  <si>
    <t xml:space="preserve">    Geography and anthropology</t>
  </si>
  <si>
    <t xml:space="preserve">    Psychology</t>
  </si>
  <si>
    <t xml:space="preserve">      Total arts and sciences</t>
  </si>
  <si>
    <t xml:space="preserve">   Basic sciences-</t>
  </si>
  <si>
    <t xml:space="preserve">    Chemistry</t>
  </si>
  <si>
    <t xml:space="preserve">      Total basic sciences</t>
  </si>
  <si>
    <t xml:space="preserve">   Business administration-</t>
  </si>
  <si>
    <t xml:space="preserve">    Accounting</t>
  </si>
  <si>
    <t xml:space="preserve">      Total business administration</t>
  </si>
  <si>
    <t xml:space="preserve">   CAMD</t>
  </si>
  <si>
    <t xml:space="preserve">   Center for excellence in learning and teaching (CELT)</t>
  </si>
  <si>
    <t xml:space="preserve">   Center for energy studies</t>
  </si>
  <si>
    <t xml:space="preserve">   Education-</t>
  </si>
  <si>
    <t xml:space="preserve">    Laboratory school</t>
  </si>
  <si>
    <t xml:space="preserve">      Total education</t>
  </si>
  <si>
    <t xml:space="preserve">   Engineering-</t>
  </si>
  <si>
    <t xml:space="preserve">      Total engineering</t>
  </si>
  <si>
    <t xml:space="preserve">   Library-</t>
  </si>
  <si>
    <t xml:space="preserve">    Fines</t>
  </si>
  <si>
    <t xml:space="preserve">    Interlibrary services</t>
  </si>
  <si>
    <t xml:space="preserve">    Miscellaneous</t>
  </si>
  <si>
    <t xml:space="preserve">      Total library</t>
  </si>
  <si>
    <t xml:space="preserve">   Louisiana geological survey</t>
  </si>
  <si>
    <t xml:space="preserve">   Mass communication</t>
  </si>
  <si>
    <t xml:space="preserve">   Music and dramatic arts-</t>
  </si>
  <si>
    <t xml:space="preserve">    Band</t>
  </si>
  <si>
    <t xml:space="preserve">    Music camps</t>
  </si>
  <si>
    <t xml:space="preserve">    Opera theater</t>
  </si>
  <si>
    <t xml:space="preserve">    Programs</t>
  </si>
  <si>
    <t xml:space="preserve">    Theater</t>
  </si>
  <si>
    <t xml:space="preserve">      Total music and dramatic arts</t>
  </si>
  <si>
    <t xml:space="preserve">   NCSRT-</t>
  </si>
  <si>
    <t xml:space="preserve">   Radiation safety</t>
  </si>
  <si>
    <t xml:space="preserve">    Coastal studies institute</t>
  </si>
  <si>
    <t xml:space="preserve">    Wetlands biogeochemistry institute</t>
  </si>
  <si>
    <t xml:space="preserve">   Sea grant</t>
  </si>
  <si>
    <t xml:space="preserve">   Veterinary medicine-</t>
  </si>
  <si>
    <t xml:space="preserve">    Clinical sciences</t>
  </si>
  <si>
    <t xml:space="preserve">    Comparative biomedical sciences</t>
  </si>
  <si>
    <t xml:space="preserve">    Dean's office</t>
  </si>
  <si>
    <t xml:space="preserve">    Diagnostic laboratory</t>
  </si>
  <si>
    <t xml:space="preserve">    Hansen's disease center</t>
  </si>
  <si>
    <t xml:space="preserve">    Interdepartmental billings</t>
  </si>
  <si>
    <t xml:space="preserve">    Pathobiological sciences</t>
  </si>
  <si>
    <t xml:space="preserve">    Photo duplications and medline services</t>
  </si>
  <si>
    <t xml:space="preserve">    Teaching hospital</t>
  </si>
  <si>
    <t xml:space="preserve">      Total veterinary medicine</t>
  </si>
  <si>
    <t xml:space="preserve">   Other departments</t>
  </si>
  <si>
    <t xml:space="preserve">   Catalogs and directories</t>
  </si>
  <si>
    <t xml:space="preserve">   Deferred payment fees</t>
  </si>
  <si>
    <t xml:space="preserve">   Energy fee</t>
  </si>
  <si>
    <t xml:space="preserve">   Interest on investments</t>
  </si>
  <si>
    <t xml:space="preserve">   International student office</t>
  </si>
  <si>
    <t xml:space="preserve">   Public relations</t>
  </si>
  <si>
    <t xml:space="preserve">   Recovery of indirect costs</t>
  </si>
  <si>
    <t xml:space="preserve">   Rentals and leases</t>
  </si>
  <si>
    <t xml:space="preserve">   Royalties</t>
  </si>
  <si>
    <t xml:space="preserve">   Rural life museum</t>
  </si>
  <si>
    <t xml:space="preserve">   Service charge on returned checks</t>
  </si>
  <si>
    <t xml:space="preserve">   Southern Review</t>
  </si>
  <si>
    <t xml:space="preserve">   Transfers from athletic department</t>
  </si>
  <si>
    <t xml:space="preserve">   University recreational sports center</t>
  </si>
  <si>
    <t xml:space="preserve">    Biological sciences</t>
  </si>
  <si>
    <t xml:space="preserve">    Physics and astronomy</t>
  </si>
  <si>
    <t xml:space="preserve">    Environmental analytical lab</t>
  </si>
  <si>
    <t xml:space="preserve">   Social work</t>
  </si>
  <si>
    <t xml:space="preserve">   Movie site licensing</t>
  </si>
  <si>
    <t xml:space="preserve">   Museum of art</t>
  </si>
  <si>
    <t xml:space="preserve">   Interim emergency board</t>
  </si>
  <si>
    <t xml:space="preserve">    Geology and geophysics</t>
  </si>
  <si>
    <t xml:space="preserve">    Economics</t>
  </si>
  <si>
    <t xml:space="preserve">    Interdisciplinary</t>
  </si>
  <si>
    <t xml:space="preserve">        Total NCSRT</t>
  </si>
  <si>
    <t xml:space="preserve">    Continuing education </t>
  </si>
  <si>
    <t xml:space="preserve">   School of the coast and environment-</t>
  </si>
  <si>
    <t xml:space="preserve">      Total school of the coast and environment</t>
  </si>
  <si>
    <t xml:space="preserve">    Biotechnology and molecular medicine</t>
  </si>
  <si>
    <t xml:space="preserve">    Fire and emergency training institute (FETI)</t>
  </si>
  <si>
    <t xml:space="preserve">    National center for biomedical research and training (NCBRT)</t>
  </si>
  <si>
    <t>FOR THE YEAR ENDED JUNE 30, 2008</t>
  </si>
  <si>
    <t xml:space="preserve">   Art and design-</t>
  </si>
  <si>
    <t xml:space="preserve">    CADGIS research lab</t>
  </si>
  <si>
    <t xml:space="preserve">      Total art and design</t>
  </si>
  <si>
    <t xml:space="preserve">    French studies</t>
  </si>
  <si>
    <t xml:space="preserve">    Professional services</t>
  </si>
  <si>
    <t xml:space="preserve">    Mechanical</t>
  </si>
  <si>
    <t xml:space="preserve">   Information technology services</t>
  </si>
  <si>
    <t xml:space="preserve">    Special collections</t>
  </si>
  <si>
    <t xml:space="preserve">    Louisiana business and technology center (LBTC)</t>
  </si>
  <si>
    <t xml:space="preserve">   Information technology services (ITS)</t>
  </si>
  <si>
    <t xml:space="preserve">    Field support services</t>
  </si>
  <si>
    <t xml:space="preserve">    Division of laboratory animal medicine (DLAM)</t>
  </si>
  <si>
    <t xml:space="preserve">   Career services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</si>
</sst>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7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164" fontId="1" fillId="0" borderId="0" xfId="42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165" fontId="1" fillId="0" borderId="0" xfId="44" applyNumberFormat="1" applyFont="1" applyFill="1" applyAlignment="1" applyProtection="1">
      <alignment vertical="center"/>
      <protection/>
    </xf>
    <xf numFmtId="164" fontId="1" fillId="0" borderId="10" xfId="42" applyNumberFormat="1" applyFont="1" applyFill="1" applyBorder="1" applyAlignment="1" applyProtection="1">
      <alignment vertical="center"/>
      <protection/>
    </xf>
    <xf numFmtId="164" fontId="1" fillId="0" borderId="11" xfId="42" applyNumberFormat="1" applyFont="1" applyFill="1" applyBorder="1" applyAlignment="1" applyProtection="1">
      <alignment vertical="center"/>
      <protection/>
    </xf>
    <xf numFmtId="164" fontId="1" fillId="33" borderId="12" xfId="42" applyNumberFormat="1" applyFont="1" applyFill="1" applyBorder="1" applyAlignment="1" applyProtection="1">
      <alignment vertical="center"/>
      <protection/>
    </xf>
    <xf numFmtId="164" fontId="1" fillId="33" borderId="13" xfId="42" applyNumberFormat="1" applyFont="1" applyFill="1" applyBorder="1" applyAlignment="1" applyProtection="1">
      <alignment vertical="center"/>
      <protection/>
    </xf>
    <xf numFmtId="164" fontId="1" fillId="33" borderId="14" xfId="42" applyNumberFormat="1" applyFont="1" applyFill="1" applyBorder="1" applyAlignment="1" applyProtection="1">
      <alignment vertical="center"/>
      <protection/>
    </xf>
    <xf numFmtId="164" fontId="2" fillId="33" borderId="15" xfId="42" applyNumberFormat="1" applyFont="1" applyFill="1" applyBorder="1" applyAlignment="1" applyProtection="1">
      <alignment vertical="center"/>
      <protection/>
    </xf>
    <xf numFmtId="164" fontId="2" fillId="33" borderId="0" xfId="42" applyNumberFormat="1" applyFont="1" applyFill="1" applyBorder="1" applyAlignment="1" applyProtection="1">
      <alignment vertical="center"/>
      <protection/>
    </xf>
    <xf numFmtId="164" fontId="2" fillId="33" borderId="16" xfId="42" applyNumberFormat="1" applyFont="1" applyFill="1" applyBorder="1" applyAlignment="1" applyProtection="1">
      <alignment vertical="center"/>
      <protection/>
    </xf>
    <xf numFmtId="164" fontId="2" fillId="33" borderId="17" xfId="42" applyNumberFormat="1" applyFont="1" applyFill="1" applyBorder="1" applyAlignment="1" applyProtection="1">
      <alignment horizontal="center" vertical="center"/>
      <protection/>
    </xf>
    <xf numFmtId="164" fontId="2" fillId="33" borderId="18" xfId="42" applyNumberFormat="1" applyFont="1" applyFill="1" applyBorder="1" applyAlignment="1" applyProtection="1">
      <alignment horizontal="center" vertical="center"/>
      <protection/>
    </xf>
    <xf numFmtId="164" fontId="2" fillId="33" borderId="19" xfId="42" applyNumberFormat="1" applyFont="1" applyFill="1" applyBorder="1" applyAlignment="1" applyProtection="1">
      <alignment horizontal="center" vertical="center"/>
      <protection/>
    </xf>
    <xf numFmtId="164" fontId="1" fillId="0" borderId="10" xfId="42" applyNumberFormat="1" applyFont="1" applyFill="1" applyBorder="1" applyAlignment="1" applyProtection="1">
      <alignment horizontal="center" vertical="center"/>
      <protection/>
    </xf>
    <xf numFmtId="165" fontId="1" fillId="0" borderId="20" xfId="44" applyNumberFormat="1" applyFont="1" applyFill="1" applyBorder="1" applyAlignment="1" applyProtection="1">
      <alignment vertical="center"/>
      <protection/>
    </xf>
    <xf numFmtId="164" fontId="2" fillId="34" borderId="15" xfId="42" applyNumberFormat="1" applyFont="1" applyFill="1" applyBorder="1" applyAlignment="1" applyProtection="1">
      <alignment horizontal="center" vertical="center"/>
      <protection/>
    </xf>
    <xf numFmtId="164" fontId="2" fillId="34" borderId="0" xfId="42" applyNumberFormat="1" applyFont="1" applyFill="1" applyBorder="1" applyAlignment="1" applyProtection="1">
      <alignment horizontal="center" vertical="center"/>
      <protection/>
    </xf>
    <xf numFmtId="164" fontId="2" fillId="34" borderId="16" xfId="42" applyNumberFormat="1" applyFont="1" applyFill="1" applyBorder="1" applyAlignment="1" applyProtection="1">
      <alignment horizontal="center" vertical="center"/>
      <protection/>
    </xf>
    <xf numFmtId="164" fontId="2" fillId="33" borderId="15" xfId="42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64" fontId="2" fillId="33" borderId="0" xfId="42" applyNumberFormat="1" applyFont="1" applyFill="1" applyBorder="1" applyAlignment="1" applyProtection="1">
      <alignment horizontal="center" vertical="center"/>
      <protection/>
    </xf>
    <xf numFmtId="164" fontId="2" fillId="33" borderId="16" xfId="42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2.8515625" style="1" customWidth="1"/>
    <col min="2" max="2" width="1.8515625" style="1" customWidth="1"/>
    <col min="3" max="3" width="16.7109375" style="1" customWidth="1"/>
    <col min="4" max="4" width="1.8515625" style="1" customWidth="1"/>
    <col min="5" max="5" width="16.7109375" style="1" customWidth="1"/>
    <col min="6" max="6" width="1.8515625" style="1" customWidth="1"/>
    <col min="7" max="7" width="16.7109375" style="1" customWidth="1"/>
  </cols>
  <sheetData>
    <row r="1" ht="13.5" thickBot="1"/>
    <row r="2" spans="1:7" ht="10.5" customHeight="1">
      <c r="A2" s="8"/>
      <c r="B2" s="9"/>
      <c r="C2" s="9"/>
      <c r="D2" s="9"/>
      <c r="E2" s="9"/>
      <c r="F2" s="9"/>
      <c r="G2" s="10"/>
    </row>
    <row r="3" spans="1:7" ht="12.75">
      <c r="A3" s="19" t="s">
        <v>0</v>
      </c>
      <c r="B3" s="20"/>
      <c r="C3" s="20"/>
      <c r="D3" s="20"/>
      <c r="E3" s="20"/>
      <c r="F3" s="20"/>
      <c r="G3" s="21"/>
    </row>
    <row r="4" spans="1:7" ht="8.25" customHeight="1">
      <c r="A4" s="11"/>
      <c r="B4" s="12"/>
      <c r="C4" s="12"/>
      <c r="D4" s="12"/>
      <c r="E4" s="12"/>
      <c r="F4" s="12"/>
      <c r="G4" s="13"/>
    </row>
    <row r="5" spans="1:7" ht="12.75">
      <c r="A5" s="22" t="s">
        <v>1</v>
      </c>
      <c r="B5" s="23"/>
      <c r="C5" s="23"/>
      <c r="D5" s="23"/>
      <c r="E5" s="23"/>
      <c r="F5" s="23"/>
      <c r="G5" s="24"/>
    </row>
    <row r="6" spans="1:7" ht="12.75">
      <c r="A6" s="22" t="s">
        <v>118</v>
      </c>
      <c r="B6" s="25"/>
      <c r="C6" s="25"/>
      <c r="D6" s="25"/>
      <c r="E6" s="25"/>
      <c r="F6" s="25"/>
      <c r="G6" s="26"/>
    </row>
    <row r="7" spans="1:7" ht="10.5" customHeight="1" thickBot="1">
      <c r="A7" s="14"/>
      <c r="B7" s="15"/>
      <c r="C7" s="15"/>
      <c r="D7" s="15"/>
      <c r="E7" s="15"/>
      <c r="F7" s="15"/>
      <c r="G7" s="16"/>
    </row>
    <row r="10" spans="1:7" s="4" customFormat="1" ht="12.75">
      <c r="A10" s="2"/>
      <c r="B10" s="2"/>
      <c r="C10" s="17" t="s">
        <v>2</v>
      </c>
      <c r="D10" s="2"/>
      <c r="E10" s="17" t="s">
        <v>3</v>
      </c>
      <c r="F10" s="2"/>
      <c r="G10" s="17" t="s">
        <v>4</v>
      </c>
    </row>
    <row r="11" spans="1:7" s="4" customFormat="1" ht="12.75">
      <c r="A11" s="2"/>
      <c r="B11" s="2"/>
      <c r="C11" s="2"/>
      <c r="D11" s="2"/>
      <c r="E11" s="2"/>
      <c r="F11" s="2"/>
      <c r="G11" s="2"/>
    </row>
    <row r="12" spans="1:7" s="4" customFormat="1" ht="12.75">
      <c r="A12" s="2" t="s">
        <v>5</v>
      </c>
      <c r="B12" s="2"/>
      <c r="C12" s="2"/>
      <c r="D12" s="2"/>
      <c r="E12" s="2"/>
      <c r="F12" s="2"/>
      <c r="G12" s="2"/>
    </row>
    <row r="13" spans="1:7" s="4" customFormat="1" ht="12.75">
      <c r="A13" s="2" t="s">
        <v>21</v>
      </c>
      <c r="B13" s="2"/>
      <c r="C13" s="5">
        <f aca="true" t="shared" si="0" ref="C13:C18">SUM(E13:G13)</f>
        <v>97466484</v>
      </c>
      <c r="D13" s="2"/>
      <c r="E13" s="5">
        <v>97466484</v>
      </c>
      <c r="F13" s="2"/>
      <c r="G13" s="5">
        <v>0</v>
      </c>
    </row>
    <row r="14" spans="1:7" s="4" customFormat="1" ht="12.75">
      <c r="A14" s="2" t="s">
        <v>22</v>
      </c>
      <c r="B14" s="2"/>
      <c r="C14" s="2">
        <f t="shared" si="0"/>
        <v>32184407</v>
      </c>
      <c r="D14" s="2"/>
      <c r="E14" s="2">
        <v>32184407</v>
      </c>
      <c r="F14" s="2"/>
      <c r="G14" s="2">
        <v>0</v>
      </c>
    </row>
    <row r="15" spans="1:7" s="4" customFormat="1" ht="12.75">
      <c r="A15" s="2" t="s">
        <v>23</v>
      </c>
      <c r="B15" s="2"/>
      <c r="C15" s="2">
        <f t="shared" si="0"/>
        <v>7434057</v>
      </c>
      <c r="D15" s="2"/>
      <c r="E15" s="2">
        <v>7257140</v>
      </c>
      <c r="F15" s="2"/>
      <c r="G15" s="2">
        <v>176917</v>
      </c>
    </row>
    <row r="16" spans="1:7" s="4" customFormat="1" ht="12.75">
      <c r="A16" s="3" t="s">
        <v>24</v>
      </c>
      <c r="B16" s="2"/>
      <c r="C16" s="2">
        <f t="shared" si="0"/>
        <v>28094350</v>
      </c>
      <c r="D16" s="2"/>
      <c r="E16" s="2">
        <f>14394693+1</f>
        <v>14394694</v>
      </c>
      <c r="F16" s="2"/>
      <c r="G16" s="2">
        <v>13699656</v>
      </c>
    </row>
    <row r="17" spans="1:7" s="4" customFormat="1" ht="12.75">
      <c r="A17" s="2" t="s">
        <v>25</v>
      </c>
      <c r="B17" s="2"/>
      <c r="C17" s="6">
        <f t="shared" si="0"/>
        <v>3798619</v>
      </c>
      <c r="D17" s="3"/>
      <c r="E17" s="6">
        <v>0</v>
      </c>
      <c r="F17" s="2"/>
      <c r="G17" s="6">
        <f>3798620-1</f>
        <v>3798619</v>
      </c>
    </row>
    <row r="18" spans="1:7" s="4" customFormat="1" ht="12.75">
      <c r="A18" s="2" t="s">
        <v>6</v>
      </c>
      <c r="B18" s="2"/>
      <c r="C18" s="7">
        <f t="shared" si="0"/>
        <v>168977917</v>
      </c>
      <c r="D18" s="2"/>
      <c r="E18" s="7">
        <f>SUM(E13:E17)</f>
        <v>151302725</v>
      </c>
      <c r="F18" s="2"/>
      <c r="G18" s="7">
        <f>SUM(G13:G17)</f>
        <v>17675192</v>
      </c>
    </row>
    <row r="19" spans="1:7" s="4" customFormat="1" ht="12.75">
      <c r="A19" s="3"/>
      <c r="B19" s="2"/>
      <c r="C19" s="2"/>
      <c r="D19" s="2"/>
      <c r="E19" s="2"/>
      <c r="F19" s="2"/>
      <c r="G19" s="2"/>
    </row>
    <row r="20" spans="1:7" s="4" customFormat="1" ht="12.75">
      <c r="A20" s="3" t="s">
        <v>7</v>
      </c>
      <c r="B20" s="2"/>
      <c r="C20" s="2"/>
      <c r="D20" s="2"/>
      <c r="E20" s="2"/>
      <c r="F20" s="2"/>
      <c r="G20" s="2"/>
    </row>
    <row r="21" spans="1:7" s="4" customFormat="1" ht="12.75">
      <c r="A21" s="3" t="s">
        <v>26</v>
      </c>
      <c r="B21" s="2"/>
      <c r="C21" s="2">
        <f>SUM(E21:G21)</f>
        <v>230019537</v>
      </c>
      <c r="D21" s="2"/>
      <c r="E21" s="2">
        <v>230019537</v>
      </c>
      <c r="F21" s="2"/>
      <c r="G21" s="2">
        <v>0</v>
      </c>
    </row>
    <row r="22" spans="1:7" s="4" customFormat="1" ht="12.75">
      <c r="A22" s="3" t="s">
        <v>27</v>
      </c>
      <c r="B22" s="2"/>
      <c r="C22" s="2">
        <f>SUM(E22:G22)</f>
        <v>12730775</v>
      </c>
      <c r="D22" s="2"/>
      <c r="E22" s="2">
        <v>12730775</v>
      </c>
      <c r="F22" s="2"/>
      <c r="G22" s="2">
        <v>0</v>
      </c>
    </row>
    <row r="23" spans="1:7" s="4" customFormat="1" ht="12.75">
      <c r="A23" s="3" t="s">
        <v>28</v>
      </c>
      <c r="B23" s="2"/>
      <c r="C23" s="2">
        <f>SUM(E23:G23)</f>
        <v>11423645</v>
      </c>
      <c r="D23" s="2"/>
      <c r="E23" s="2">
        <v>11423645</v>
      </c>
      <c r="F23" s="2"/>
      <c r="G23" s="2">
        <v>0</v>
      </c>
    </row>
    <row r="24" spans="1:7" s="4" customFormat="1" ht="12.75">
      <c r="A24" s="3" t="s">
        <v>107</v>
      </c>
      <c r="B24" s="2"/>
      <c r="C24" s="2">
        <f>SUM(E24:G24)</f>
        <v>64950</v>
      </c>
      <c r="D24" s="2"/>
      <c r="E24" s="2">
        <v>64950</v>
      </c>
      <c r="F24" s="2"/>
      <c r="G24" s="2"/>
    </row>
    <row r="25" spans="1:7" s="4" customFormat="1" ht="12.75">
      <c r="A25" s="2" t="s">
        <v>8</v>
      </c>
      <c r="B25" s="2"/>
      <c r="C25" s="7">
        <f>SUM(E25:G25)</f>
        <v>254238907</v>
      </c>
      <c r="D25" s="2"/>
      <c r="E25" s="7">
        <f>SUM(E21:E24)</f>
        <v>254238907</v>
      </c>
      <c r="F25" s="2"/>
      <c r="G25" s="7">
        <f>SUM(G21:G23)</f>
        <v>0</v>
      </c>
    </row>
    <row r="26" spans="1:7" s="4" customFormat="1" ht="12.75">
      <c r="A26" s="2"/>
      <c r="B26" s="2"/>
      <c r="C26" s="2"/>
      <c r="D26" s="2"/>
      <c r="E26" s="2"/>
      <c r="F26" s="2"/>
      <c r="G26" s="2"/>
    </row>
    <row r="27" spans="1:7" s="4" customFormat="1" ht="12.75">
      <c r="A27" s="2" t="s">
        <v>9</v>
      </c>
      <c r="B27" s="2"/>
      <c r="C27" s="2"/>
      <c r="D27" s="2"/>
      <c r="E27" s="2"/>
      <c r="F27" s="2"/>
      <c r="G27" s="2"/>
    </row>
    <row r="28" spans="1:7" s="4" customFormat="1" ht="12.75">
      <c r="A28" s="2" t="s">
        <v>29</v>
      </c>
      <c r="B28" s="2"/>
      <c r="C28" s="2">
        <f>SUM(E28:G28)</f>
        <v>97331702</v>
      </c>
      <c r="D28" s="2"/>
      <c r="E28" s="2">
        <v>0</v>
      </c>
      <c r="F28" s="2"/>
      <c r="G28" s="2">
        <v>97331702</v>
      </c>
    </row>
    <row r="29" spans="1:7" s="4" customFormat="1" ht="12.75">
      <c r="A29" s="2" t="s">
        <v>30</v>
      </c>
      <c r="B29" s="2"/>
      <c r="C29" s="6">
        <f>SUM(E29:G29)</f>
        <v>40674121</v>
      </c>
      <c r="D29" s="2"/>
      <c r="E29" s="6">
        <v>0</v>
      </c>
      <c r="F29" s="2"/>
      <c r="G29" s="6">
        <v>40674121</v>
      </c>
    </row>
    <row r="30" spans="1:7" s="4" customFormat="1" ht="12.75">
      <c r="A30" s="2" t="s">
        <v>10</v>
      </c>
      <c r="B30" s="2"/>
      <c r="C30" s="7">
        <f>SUM(E30:G30)</f>
        <v>138005823</v>
      </c>
      <c r="D30" s="2"/>
      <c r="E30" s="7">
        <f>SUM(E28:E29)</f>
        <v>0</v>
      </c>
      <c r="F30" s="2"/>
      <c r="G30" s="7">
        <f>SUM(G28:G29)</f>
        <v>138005823</v>
      </c>
    </row>
    <row r="31" spans="1:7" s="4" customFormat="1" ht="12.75">
      <c r="A31" s="2"/>
      <c r="B31" s="2"/>
      <c r="C31" s="2"/>
      <c r="D31" s="2"/>
      <c r="E31" s="2"/>
      <c r="F31" s="2"/>
      <c r="G31" s="2"/>
    </row>
    <row r="32" spans="1:7" s="4" customFormat="1" ht="12.75">
      <c r="A32" s="2" t="s">
        <v>11</v>
      </c>
      <c r="B32" s="2"/>
      <c r="C32" s="6">
        <f>SUM(E32:G32)</f>
        <v>12199306</v>
      </c>
      <c r="D32" s="2"/>
      <c r="E32" s="6">
        <v>0</v>
      </c>
      <c r="F32" s="2"/>
      <c r="G32" s="6">
        <v>12199306</v>
      </c>
    </row>
    <row r="33" spans="1:7" s="4" customFormat="1" ht="12.75">
      <c r="A33" s="2"/>
      <c r="B33" s="2"/>
      <c r="C33" s="2"/>
      <c r="D33" s="2"/>
      <c r="E33" s="2"/>
      <c r="F33" s="2"/>
      <c r="G33" s="2"/>
    </row>
    <row r="34" spans="1:7" s="4" customFormat="1" ht="12.75">
      <c r="A34" s="2" t="s">
        <v>12</v>
      </c>
      <c r="B34" s="2"/>
      <c r="C34" s="6">
        <f>SUM(E34:G34)</f>
        <v>12449365</v>
      </c>
      <c r="D34" s="2"/>
      <c r="E34" s="6">
        <v>0</v>
      </c>
      <c r="F34" s="2"/>
      <c r="G34" s="6">
        <v>12449365</v>
      </c>
    </row>
    <row r="35" spans="1:7" s="4" customFormat="1" ht="12.75">
      <c r="A35" s="2"/>
      <c r="B35" s="2"/>
      <c r="C35" s="2"/>
      <c r="D35" s="2"/>
      <c r="E35" s="2"/>
      <c r="F35" s="2"/>
      <c r="G35" s="2"/>
    </row>
    <row r="36" spans="1:7" s="4" customFormat="1" ht="12.75">
      <c r="A36" s="2" t="s">
        <v>13</v>
      </c>
      <c r="B36" s="2"/>
      <c r="C36" s="6">
        <f>SUM(E36:G36)</f>
        <v>2933505</v>
      </c>
      <c r="D36" s="2"/>
      <c r="E36" s="6">
        <v>0</v>
      </c>
      <c r="F36" s="2"/>
      <c r="G36" s="6">
        <v>2933505</v>
      </c>
    </row>
    <row r="37" spans="1:7" s="4" customFormat="1" ht="12.75">
      <c r="A37" s="2"/>
      <c r="B37" s="2"/>
      <c r="C37" s="2"/>
      <c r="D37" s="2"/>
      <c r="E37" s="2"/>
      <c r="F37" s="2"/>
      <c r="G37" s="2"/>
    </row>
    <row r="38" spans="1:7" s="4" customFormat="1" ht="12.75">
      <c r="A38" s="2" t="s">
        <v>14</v>
      </c>
      <c r="B38" s="2"/>
      <c r="C38" s="2"/>
      <c r="D38" s="2"/>
      <c r="E38" s="2"/>
      <c r="F38" s="2"/>
      <c r="G38" s="2"/>
    </row>
    <row r="39" spans="1:7" s="4" customFormat="1" ht="12.75">
      <c r="A39" s="2" t="s">
        <v>31</v>
      </c>
      <c r="B39" s="2"/>
      <c r="C39" s="2"/>
      <c r="D39" s="2"/>
      <c r="E39" s="2"/>
      <c r="F39" s="2"/>
      <c r="G39" s="2"/>
    </row>
    <row r="40" spans="1:7" s="4" customFormat="1" ht="12.75">
      <c r="A40" s="2" t="s">
        <v>32</v>
      </c>
      <c r="B40" s="2"/>
      <c r="C40" s="2">
        <f>SUM(E40:G40)</f>
        <v>10410</v>
      </c>
      <c r="D40" s="2"/>
      <c r="E40" s="2">
        <v>10410</v>
      </c>
      <c r="F40" s="2"/>
      <c r="G40" s="2">
        <v>0</v>
      </c>
    </row>
    <row r="41" spans="1:7" s="4" customFormat="1" ht="12.75">
      <c r="A41" s="2" t="s">
        <v>33</v>
      </c>
      <c r="B41" s="2"/>
      <c r="C41" s="6">
        <f>SUM(E41:G41)</f>
        <v>17433</v>
      </c>
      <c r="D41" s="2"/>
      <c r="E41" s="6">
        <v>17433</v>
      </c>
      <c r="F41" s="2"/>
      <c r="G41" s="6">
        <v>0</v>
      </c>
    </row>
    <row r="42" spans="1:7" s="4" customFormat="1" ht="12.75">
      <c r="A42" s="2" t="s">
        <v>34</v>
      </c>
      <c r="B42" s="2"/>
      <c r="C42" s="7">
        <f>SUM(E42:G42)</f>
        <v>27843</v>
      </c>
      <c r="D42" s="2"/>
      <c r="E42" s="7">
        <f>SUM(E39:E41)</f>
        <v>27843</v>
      </c>
      <c r="F42" s="2"/>
      <c r="G42" s="7">
        <f>SUM(G39:G41)</f>
        <v>0</v>
      </c>
    </row>
    <row r="43" spans="1:7" s="4" customFormat="1" ht="12.75">
      <c r="A43" s="2"/>
      <c r="B43" s="2"/>
      <c r="C43" s="2"/>
      <c r="D43" s="2"/>
      <c r="E43" s="2"/>
      <c r="F43" s="2"/>
      <c r="G43" s="2"/>
    </row>
    <row r="44" spans="1:7" s="4" customFormat="1" ht="12.75">
      <c r="A44" s="2" t="s">
        <v>119</v>
      </c>
      <c r="B44" s="2"/>
      <c r="C44" s="2"/>
      <c r="D44" s="2"/>
      <c r="E44" s="2"/>
      <c r="F44" s="2"/>
      <c r="G44" s="2"/>
    </row>
    <row r="45" spans="1:7" s="4" customFormat="1" ht="12.75">
      <c r="A45" s="2" t="s">
        <v>120</v>
      </c>
      <c r="B45" s="2"/>
      <c r="C45" s="2">
        <f>SUM(E45:G45)</f>
        <v>765</v>
      </c>
      <c r="D45" s="2"/>
      <c r="E45" s="2">
        <v>765</v>
      </c>
      <c r="F45" s="2"/>
      <c r="G45" s="2">
        <v>0</v>
      </c>
    </row>
    <row r="46" spans="1:7" s="4" customFormat="1" ht="12.75">
      <c r="A46" s="2" t="s">
        <v>121</v>
      </c>
      <c r="B46" s="2"/>
      <c r="C46" s="7">
        <f>SUM(E46:G46)</f>
        <v>765</v>
      </c>
      <c r="D46" s="2"/>
      <c r="E46" s="7">
        <f>SUM(E45)</f>
        <v>765</v>
      </c>
      <c r="F46" s="2"/>
      <c r="G46" s="7">
        <f>SUM(G45)</f>
        <v>0</v>
      </c>
    </row>
    <row r="47" spans="1:7" s="4" customFormat="1" ht="12.75">
      <c r="A47" s="2"/>
      <c r="B47" s="2"/>
      <c r="C47" s="2"/>
      <c r="D47" s="2"/>
      <c r="E47" s="2"/>
      <c r="F47" s="2"/>
      <c r="G47" s="2"/>
    </row>
    <row r="48" spans="1:7" s="4" customFormat="1" ht="12.75">
      <c r="A48" s="2" t="s">
        <v>35</v>
      </c>
      <c r="B48" s="2"/>
      <c r="C48" s="2"/>
      <c r="D48" s="2"/>
      <c r="E48" s="2"/>
      <c r="F48" s="2"/>
      <c r="G48" s="2"/>
    </row>
    <row r="49" spans="1:7" s="4" customFormat="1" ht="12.75">
      <c r="A49" s="2" t="s">
        <v>36</v>
      </c>
      <c r="B49" s="2"/>
      <c r="C49" s="2">
        <f aca="true" t="shared" si="1" ref="C49:C55">SUM(E49:G49)</f>
        <v>-2177</v>
      </c>
      <c r="D49" s="2"/>
      <c r="E49" s="2">
        <v>0</v>
      </c>
      <c r="F49" s="2"/>
      <c r="G49" s="2">
        <v>-2177</v>
      </c>
    </row>
    <row r="50" spans="1:7" s="4" customFormat="1" ht="12.75">
      <c r="A50" s="2" t="s">
        <v>37</v>
      </c>
      <c r="B50" s="2"/>
      <c r="C50" s="2">
        <f t="shared" si="1"/>
        <v>169507</v>
      </c>
      <c r="D50" s="2"/>
      <c r="E50" s="2">
        <v>169507</v>
      </c>
      <c r="F50" s="2"/>
      <c r="G50" s="2">
        <v>0</v>
      </c>
    </row>
    <row r="51" spans="1:7" s="4" customFormat="1" ht="12.75">
      <c r="A51" s="2" t="s">
        <v>38</v>
      </c>
      <c r="B51" s="2"/>
      <c r="C51" s="2">
        <f t="shared" si="1"/>
        <v>6238</v>
      </c>
      <c r="D51" s="2"/>
      <c r="E51" s="2">
        <v>1773</v>
      </c>
      <c r="F51" s="2"/>
      <c r="G51" s="2">
        <f>4466-1</f>
        <v>4465</v>
      </c>
    </row>
    <row r="52" spans="1:7" s="4" customFormat="1" ht="12.75">
      <c r="A52" s="2" t="s">
        <v>122</v>
      </c>
      <c r="B52" s="2"/>
      <c r="C52" s="2">
        <f t="shared" si="1"/>
        <v>2550</v>
      </c>
      <c r="D52" s="2"/>
      <c r="E52" s="2">
        <v>2550</v>
      </c>
      <c r="F52" s="2"/>
      <c r="G52" s="2">
        <v>0</v>
      </c>
    </row>
    <row r="53" spans="1:7" s="4" customFormat="1" ht="12.75">
      <c r="A53" s="2" t="s">
        <v>39</v>
      </c>
      <c r="B53" s="2"/>
      <c r="C53" s="2">
        <f t="shared" si="1"/>
        <v>52783</v>
      </c>
      <c r="D53" s="2"/>
      <c r="E53" s="2">
        <v>48025</v>
      </c>
      <c r="F53" s="2"/>
      <c r="G53" s="2">
        <v>4758</v>
      </c>
    </row>
    <row r="54" spans="1:7" s="4" customFormat="1" ht="12.75">
      <c r="A54" s="2" t="s">
        <v>40</v>
      </c>
      <c r="B54" s="2"/>
      <c r="C54" s="6">
        <f t="shared" si="1"/>
        <v>60596</v>
      </c>
      <c r="D54" s="2"/>
      <c r="E54" s="6">
        <v>60596</v>
      </c>
      <c r="F54" s="2"/>
      <c r="G54" s="6">
        <v>0</v>
      </c>
    </row>
    <row r="55" spans="1:7" s="4" customFormat="1" ht="12.75">
      <c r="A55" s="2" t="s">
        <v>41</v>
      </c>
      <c r="B55" s="2"/>
      <c r="C55" s="7">
        <f t="shared" si="1"/>
        <v>289497</v>
      </c>
      <c r="D55" s="2"/>
      <c r="E55" s="7">
        <f>SUM(E49:E54)</f>
        <v>282451</v>
      </c>
      <c r="F55" s="2"/>
      <c r="G55" s="7">
        <f>SUM(G49:G54)</f>
        <v>7046</v>
      </c>
    </row>
    <row r="56" spans="1:7" s="4" customFormat="1" ht="12.75">
      <c r="A56" s="2"/>
      <c r="B56" s="2"/>
      <c r="C56" s="2"/>
      <c r="D56" s="2"/>
      <c r="E56" s="2"/>
      <c r="F56" s="2"/>
      <c r="G56" s="2"/>
    </row>
    <row r="57" spans="1:7" s="4" customFormat="1" ht="12.75">
      <c r="A57" s="2" t="s">
        <v>42</v>
      </c>
      <c r="B57" s="2"/>
      <c r="C57" s="2"/>
      <c r="D57" s="2"/>
      <c r="E57" s="2"/>
      <c r="F57" s="2"/>
      <c r="G57" s="2"/>
    </row>
    <row r="58" spans="1:7" s="4" customFormat="1" ht="12.75">
      <c r="A58" s="2" t="s">
        <v>101</v>
      </c>
      <c r="B58" s="2"/>
      <c r="C58" s="2">
        <f aca="true" t="shared" si="2" ref="C58:C63">SUM(E58:G58)</f>
        <v>4132</v>
      </c>
      <c r="D58" s="2"/>
      <c r="E58" s="2">
        <v>4132</v>
      </c>
      <c r="F58" s="2"/>
      <c r="G58" s="2">
        <v>0</v>
      </c>
    </row>
    <row r="59" spans="1:7" s="4" customFormat="1" ht="12.75">
      <c r="A59" s="2" t="s">
        <v>43</v>
      </c>
      <c r="B59" s="2"/>
      <c r="C59" s="2">
        <f t="shared" si="2"/>
        <v>63951</v>
      </c>
      <c r="D59" s="2"/>
      <c r="E59" s="2">
        <v>63951</v>
      </c>
      <c r="F59" s="2"/>
      <c r="G59" s="2">
        <v>0</v>
      </c>
    </row>
    <row r="60" spans="1:7" s="4" customFormat="1" ht="12.75">
      <c r="A60" s="2" t="s">
        <v>108</v>
      </c>
      <c r="B60" s="2"/>
      <c r="C60" s="2">
        <f t="shared" si="2"/>
        <v>36179</v>
      </c>
      <c r="D60" s="2"/>
      <c r="E60" s="2">
        <v>36179</v>
      </c>
      <c r="F60" s="2"/>
      <c r="G60" s="2">
        <v>0</v>
      </c>
    </row>
    <row r="61" spans="1:7" s="4" customFormat="1" ht="12.75">
      <c r="A61" s="2" t="s">
        <v>102</v>
      </c>
      <c r="B61" s="2"/>
      <c r="C61" s="2">
        <f t="shared" si="2"/>
        <v>273</v>
      </c>
      <c r="D61" s="2"/>
      <c r="E61" s="2">
        <v>273</v>
      </c>
      <c r="F61" s="2"/>
      <c r="G61" s="2">
        <v>0</v>
      </c>
    </row>
    <row r="62" spans="1:7" s="4" customFormat="1" ht="12.75">
      <c r="A62" s="2" t="s">
        <v>123</v>
      </c>
      <c r="B62" s="2"/>
      <c r="C62" s="2">
        <f t="shared" si="2"/>
        <v>9639</v>
      </c>
      <c r="D62" s="2"/>
      <c r="E62" s="2">
        <v>9639</v>
      </c>
      <c r="F62" s="2"/>
      <c r="G62" s="2">
        <v>0</v>
      </c>
    </row>
    <row r="63" spans="1:7" s="4" customFormat="1" ht="12.75">
      <c r="A63" s="2" t="s">
        <v>44</v>
      </c>
      <c r="B63" s="2"/>
      <c r="C63" s="7">
        <f t="shared" si="2"/>
        <v>114174</v>
      </c>
      <c r="D63" s="2"/>
      <c r="E63" s="7">
        <f>SUM(E58:E62)</f>
        <v>114174</v>
      </c>
      <c r="F63" s="2"/>
      <c r="G63" s="7">
        <f>SUM(G58:G62)</f>
        <v>0</v>
      </c>
    </row>
    <row r="64" spans="1:7" s="4" customFormat="1" ht="12.75">
      <c r="A64" s="2"/>
      <c r="B64" s="2"/>
      <c r="C64" s="2"/>
      <c r="D64" s="2"/>
      <c r="E64" s="2"/>
      <c r="F64" s="2"/>
      <c r="G64" s="2"/>
    </row>
    <row r="65" spans="1:7" s="4" customFormat="1" ht="12.75">
      <c r="A65" s="2" t="s">
        <v>45</v>
      </c>
      <c r="B65" s="2"/>
      <c r="C65" s="2"/>
      <c r="D65" s="2"/>
      <c r="E65" s="2"/>
      <c r="F65" s="2"/>
      <c r="G65" s="2"/>
    </row>
    <row r="66" spans="1:7" s="4" customFormat="1" ht="12.75">
      <c r="A66" s="2" t="s">
        <v>46</v>
      </c>
      <c r="B66" s="2"/>
      <c r="C66" s="2">
        <f>SUM(E66:G66)</f>
        <v>38975</v>
      </c>
      <c r="D66" s="2"/>
      <c r="E66" s="2">
        <v>38975</v>
      </c>
      <c r="F66" s="2"/>
      <c r="G66" s="2">
        <v>0</v>
      </c>
    </row>
    <row r="67" spans="1:7" s="4" customFormat="1" ht="12.75">
      <c r="A67" s="2" t="s">
        <v>109</v>
      </c>
      <c r="B67" s="2"/>
      <c r="C67" s="2">
        <f>SUM(E67:G67)</f>
        <v>1000</v>
      </c>
      <c r="D67" s="2"/>
      <c r="E67" s="2">
        <v>1000</v>
      </c>
      <c r="F67" s="2"/>
      <c r="G67" s="2">
        <v>0</v>
      </c>
    </row>
    <row r="68" spans="1:7" s="4" customFormat="1" ht="12.75">
      <c r="A68" s="2" t="s">
        <v>127</v>
      </c>
      <c r="B68" s="2"/>
      <c r="C68" s="2">
        <f>SUM(E68:G68)</f>
        <v>172278</v>
      </c>
      <c r="D68" s="2"/>
      <c r="E68" s="2">
        <v>170453</v>
      </c>
      <c r="F68" s="2"/>
      <c r="G68" s="2">
        <v>1825</v>
      </c>
    </row>
    <row r="69" spans="1:7" s="4" customFormat="1" ht="12.75">
      <c r="A69" s="2" t="s">
        <v>47</v>
      </c>
      <c r="B69" s="2"/>
      <c r="C69" s="7">
        <f>SUM(E69:G69)</f>
        <v>212253</v>
      </c>
      <c r="D69" s="2"/>
      <c r="E69" s="7">
        <f>SUM(E65:E68)</f>
        <v>210428</v>
      </c>
      <c r="F69" s="2"/>
      <c r="G69" s="7">
        <f>SUM(G65:G68)</f>
        <v>1825</v>
      </c>
    </row>
    <row r="70" spans="1:7" s="4" customFormat="1" ht="12.75">
      <c r="A70" s="2"/>
      <c r="B70" s="2"/>
      <c r="C70" s="2"/>
      <c r="D70" s="2"/>
      <c r="E70" s="2"/>
      <c r="F70" s="2"/>
      <c r="G70" s="2"/>
    </row>
    <row r="71" spans="1:7" s="4" customFormat="1" ht="12.75">
      <c r="A71" s="2" t="s">
        <v>48</v>
      </c>
      <c r="B71" s="2"/>
      <c r="C71" s="6">
        <f>SUM(E71:G71)</f>
        <v>18622</v>
      </c>
      <c r="D71" s="2"/>
      <c r="E71" s="6">
        <v>18622</v>
      </c>
      <c r="F71" s="2"/>
      <c r="G71" s="6">
        <v>0</v>
      </c>
    </row>
    <row r="72" spans="1:7" s="4" customFormat="1" ht="12.75">
      <c r="A72" s="2"/>
      <c r="B72" s="2"/>
      <c r="C72" s="2"/>
      <c r="D72" s="2"/>
      <c r="E72" s="2"/>
      <c r="F72" s="2"/>
      <c r="G72" s="2"/>
    </row>
    <row r="73" spans="1:7" s="4" customFormat="1" ht="12.75">
      <c r="A73" s="2" t="s">
        <v>49</v>
      </c>
      <c r="B73" s="2"/>
      <c r="C73" s="6">
        <f>SUM(E73:G73)</f>
        <v>204624</v>
      </c>
      <c r="D73" s="2"/>
      <c r="E73" s="6">
        <v>202724</v>
      </c>
      <c r="F73" s="2"/>
      <c r="G73" s="6">
        <v>1900</v>
      </c>
    </row>
    <row r="74" spans="1:7" s="4" customFormat="1" ht="12.75">
      <c r="A74" s="2"/>
      <c r="B74" s="2"/>
      <c r="C74" s="3"/>
      <c r="D74" s="2"/>
      <c r="E74" s="3"/>
      <c r="F74" s="2"/>
      <c r="G74" s="3"/>
    </row>
    <row r="75" spans="1:7" s="4" customFormat="1" ht="12.75">
      <c r="A75" s="2" t="s">
        <v>50</v>
      </c>
      <c r="B75" s="2"/>
      <c r="C75" s="6">
        <f>SUM(E75:G75)</f>
        <v>12305</v>
      </c>
      <c r="D75" s="2"/>
      <c r="E75" s="6">
        <v>10705</v>
      </c>
      <c r="F75" s="2"/>
      <c r="G75" s="6">
        <v>1600</v>
      </c>
    </row>
    <row r="76" spans="1:7" s="4" customFormat="1" ht="12.75">
      <c r="A76" s="2"/>
      <c r="B76" s="2"/>
      <c r="C76" s="2"/>
      <c r="D76" s="2"/>
      <c r="E76" s="2"/>
      <c r="F76" s="2"/>
      <c r="G76" s="2"/>
    </row>
    <row r="77" spans="1:7" s="4" customFormat="1" ht="12.75">
      <c r="A77" s="2" t="s">
        <v>51</v>
      </c>
      <c r="B77" s="2"/>
      <c r="C77" s="2"/>
      <c r="D77" s="2"/>
      <c r="E77" s="2"/>
      <c r="F77" s="2"/>
      <c r="G77" s="2"/>
    </row>
    <row r="78" spans="1:7" s="4" customFormat="1" ht="12.75">
      <c r="A78" s="2" t="s">
        <v>52</v>
      </c>
      <c r="B78" s="2"/>
      <c r="C78" s="6">
        <f>SUM(E78:G78)</f>
        <v>15672</v>
      </c>
      <c r="D78" s="2"/>
      <c r="E78" s="6">
        <v>15672</v>
      </c>
      <c r="F78" s="2"/>
      <c r="G78" s="6">
        <v>0</v>
      </c>
    </row>
    <row r="79" spans="1:7" s="4" customFormat="1" ht="12.75">
      <c r="A79" s="2" t="s">
        <v>53</v>
      </c>
      <c r="B79" s="2"/>
      <c r="C79" s="7">
        <f>SUM(E79:G79)</f>
        <v>15672</v>
      </c>
      <c r="D79" s="2"/>
      <c r="E79" s="7">
        <f>SUM(E78:E78)</f>
        <v>15672</v>
      </c>
      <c r="F79" s="2"/>
      <c r="G79" s="7">
        <f>SUM(G78:G78)</f>
        <v>0</v>
      </c>
    </row>
    <row r="80" spans="1:7" s="4" customFormat="1" ht="12.75">
      <c r="A80" s="2"/>
      <c r="B80" s="2"/>
      <c r="C80" s="2"/>
      <c r="D80" s="2"/>
      <c r="E80" s="2"/>
      <c r="F80" s="2"/>
      <c r="G80" s="2"/>
    </row>
    <row r="81" spans="1:7" s="4" customFormat="1" ht="12.75">
      <c r="A81" s="2" t="s">
        <v>54</v>
      </c>
      <c r="B81" s="2"/>
      <c r="C81" s="2"/>
      <c r="D81" s="2"/>
      <c r="E81" s="2"/>
      <c r="F81" s="2"/>
      <c r="G81" s="2"/>
    </row>
    <row r="82" spans="1:7" s="4" customFormat="1" ht="12.75">
      <c r="A82" s="2" t="s">
        <v>103</v>
      </c>
      <c r="B82" s="2"/>
      <c r="C82" s="2">
        <f>SUM(E82:G82)</f>
        <v>20760</v>
      </c>
      <c r="D82" s="2"/>
      <c r="E82" s="2">
        <v>20760</v>
      </c>
      <c r="F82" s="2"/>
      <c r="G82" s="2">
        <v>0</v>
      </c>
    </row>
    <row r="83" spans="1:7" s="4" customFormat="1" ht="12.75">
      <c r="A83" s="2" t="s">
        <v>110</v>
      </c>
      <c r="B83" s="2"/>
      <c r="C83" s="2">
        <f>SUM(E83:G83)</f>
        <v>8300</v>
      </c>
      <c r="D83" s="2"/>
      <c r="E83" s="2">
        <v>0</v>
      </c>
      <c r="F83" s="2"/>
      <c r="G83" s="2">
        <v>8300</v>
      </c>
    </row>
    <row r="84" spans="1:7" s="4" customFormat="1" ht="12.75">
      <c r="A84" s="2" t="s">
        <v>124</v>
      </c>
      <c r="B84" s="2"/>
      <c r="C84" s="2">
        <f>SUM(E84:G84)</f>
        <v>1055</v>
      </c>
      <c r="D84" s="2"/>
      <c r="E84" s="2">
        <v>1055</v>
      </c>
      <c r="F84" s="2"/>
      <c r="G84" s="2">
        <v>0</v>
      </c>
    </row>
    <row r="85" spans="1:7" s="4" customFormat="1" ht="12.75">
      <c r="A85" s="2" t="s">
        <v>55</v>
      </c>
      <c r="B85" s="2"/>
      <c r="C85" s="7">
        <f>SUM(E85:G85)</f>
        <v>30115</v>
      </c>
      <c r="D85" s="2"/>
      <c r="E85" s="7">
        <f>SUM(E82:E84)</f>
        <v>21815</v>
      </c>
      <c r="F85" s="2"/>
      <c r="G85" s="7">
        <f>SUM(G82:G84)</f>
        <v>8300</v>
      </c>
    </row>
    <row r="86" spans="1:7" s="4" customFormat="1" ht="12.75">
      <c r="A86" s="2"/>
      <c r="B86" s="2"/>
      <c r="C86" s="2"/>
      <c r="D86" s="2"/>
      <c r="E86" s="2"/>
      <c r="F86" s="2"/>
      <c r="G86" s="2"/>
    </row>
    <row r="87" spans="1:7" s="4" customFormat="1" ht="12.75">
      <c r="A87" s="2" t="s">
        <v>128</v>
      </c>
      <c r="B87" s="2"/>
      <c r="C87" s="6">
        <f>SUM(E87:G87)</f>
        <v>733192</v>
      </c>
      <c r="D87" s="2"/>
      <c r="E87" s="6">
        <v>14400</v>
      </c>
      <c r="F87" s="2"/>
      <c r="G87" s="6">
        <v>718792</v>
      </c>
    </row>
    <row r="88" spans="1:7" s="4" customFormat="1" ht="12.75">
      <c r="A88" s="2"/>
      <c r="B88" s="2"/>
      <c r="C88" s="3"/>
      <c r="D88" s="2"/>
      <c r="E88" s="3"/>
      <c r="F88" s="2"/>
      <c r="G88" s="3"/>
    </row>
    <row r="89" spans="1:7" s="4" customFormat="1" ht="12.75">
      <c r="A89" s="2" t="s">
        <v>56</v>
      </c>
      <c r="B89" s="2"/>
      <c r="C89" s="2"/>
      <c r="D89" s="2"/>
      <c r="E89" s="2"/>
      <c r="F89" s="2"/>
      <c r="G89" s="2"/>
    </row>
    <row r="90" spans="1:7" s="4" customFormat="1" ht="12.75">
      <c r="A90" s="2" t="s">
        <v>57</v>
      </c>
      <c r="B90" s="2"/>
      <c r="C90" s="2">
        <f>SUM(E90:G90)</f>
        <v>183208</v>
      </c>
      <c r="D90" s="2"/>
      <c r="E90" s="2">
        <v>183208</v>
      </c>
      <c r="F90" s="2"/>
      <c r="G90" s="2">
        <v>0</v>
      </c>
    </row>
    <row r="91" spans="1:7" s="4" customFormat="1" ht="12.75">
      <c r="A91" s="2" t="s">
        <v>58</v>
      </c>
      <c r="B91" s="2"/>
      <c r="C91" s="2">
        <f>SUM(E91:G91)</f>
        <v>15436</v>
      </c>
      <c r="D91" s="2"/>
      <c r="E91" s="2">
        <v>15436</v>
      </c>
      <c r="F91" s="2"/>
      <c r="G91" s="2">
        <v>0</v>
      </c>
    </row>
    <row r="92" spans="1:7" s="4" customFormat="1" ht="12.75">
      <c r="A92" s="2" t="s">
        <v>59</v>
      </c>
      <c r="B92" s="2"/>
      <c r="C92" s="3">
        <f>SUM(E92:G92)</f>
        <v>12</v>
      </c>
      <c r="D92" s="3"/>
      <c r="E92" s="3">
        <v>12</v>
      </c>
      <c r="F92" s="3"/>
      <c r="G92" s="3">
        <v>0</v>
      </c>
    </row>
    <row r="93" spans="1:7" s="4" customFormat="1" ht="12.75">
      <c r="A93" s="2" t="s">
        <v>126</v>
      </c>
      <c r="B93" s="2"/>
      <c r="C93" s="3">
        <f>SUM(E93:G93)</f>
        <v>12276</v>
      </c>
      <c r="D93" s="2"/>
      <c r="E93" s="6">
        <v>12276</v>
      </c>
      <c r="F93" s="2"/>
      <c r="G93" s="6">
        <v>0</v>
      </c>
    </row>
    <row r="94" spans="1:7" s="4" customFormat="1" ht="12.75">
      <c r="A94" s="2" t="s">
        <v>60</v>
      </c>
      <c r="B94" s="2"/>
      <c r="C94" s="7">
        <f>SUM(E94:G94)</f>
        <v>210932</v>
      </c>
      <c r="D94" s="2"/>
      <c r="E94" s="7">
        <f>SUM(E90:E93)</f>
        <v>210932</v>
      </c>
      <c r="F94" s="2"/>
      <c r="G94" s="7">
        <f>SUM(G90:G93)</f>
        <v>0</v>
      </c>
    </row>
    <row r="95" spans="1:7" s="4" customFormat="1" ht="12.75">
      <c r="A95" s="2"/>
      <c r="B95" s="2"/>
      <c r="C95" s="2"/>
      <c r="D95" s="2"/>
      <c r="E95" s="2"/>
      <c r="F95" s="2"/>
      <c r="G95" s="2"/>
    </row>
    <row r="96" spans="1:7" s="4" customFormat="1" ht="12.75">
      <c r="A96" s="2" t="s">
        <v>61</v>
      </c>
      <c r="B96" s="2"/>
      <c r="C96" s="6">
        <f>SUM(E96:G96)</f>
        <v>18308</v>
      </c>
      <c r="D96" s="2"/>
      <c r="E96" s="6">
        <v>18308</v>
      </c>
      <c r="F96" s="2"/>
      <c r="G96" s="6">
        <v>0</v>
      </c>
    </row>
    <row r="97" spans="1:7" s="4" customFormat="1" ht="12.75">
      <c r="A97" s="2"/>
      <c r="B97" s="2"/>
      <c r="C97" s="2"/>
      <c r="D97" s="2"/>
      <c r="E97" s="2"/>
      <c r="F97" s="2"/>
      <c r="G97" s="2"/>
    </row>
    <row r="98" spans="1:7" s="4" customFormat="1" ht="12.75">
      <c r="A98" s="2" t="s">
        <v>62</v>
      </c>
      <c r="B98" s="2"/>
      <c r="C98" s="6">
        <f>SUM(E98:G98)</f>
        <v>65250</v>
      </c>
      <c r="D98" s="2"/>
      <c r="E98" s="6">
        <v>65100</v>
      </c>
      <c r="F98" s="2"/>
      <c r="G98" s="6">
        <v>150</v>
      </c>
    </row>
    <row r="99" spans="1:7" s="4" customFormat="1" ht="12.75">
      <c r="A99" s="2"/>
      <c r="B99" s="2"/>
      <c r="C99" s="2"/>
      <c r="D99" s="2"/>
      <c r="E99" s="2"/>
      <c r="F99" s="2"/>
      <c r="G99" s="2"/>
    </row>
    <row r="100" spans="1:7" s="4" customFormat="1" ht="12.75">
      <c r="A100" s="2" t="s">
        <v>63</v>
      </c>
      <c r="B100" s="2"/>
      <c r="C100" s="2"/>
      <c r="D100" s="2"/>
      <c r="E100" s="2"/>
      <c r="F100" s="2"/>
      <c r="G100" s="2"/>
    </row>
    <row r="101" spans="1:7" s="4" customFormat="1" ht="12.75">
      <c r="A101" s="2" t="s">
        <v>64</v>
      </c>
      <c r="B101" s="2"/>
      <c r="C101" s="2">
        <f aca="true" t="shared" si="3" ref="C101:C106">SUM(E101:G101)</f>
        <v>27584</v>
      </c>
      <c r="D101" s="2"/>
      <c r="E101" s="2">
        <v>0</v>
      </c>
      <c r="F101" s="2"/>
      <c r="G101" s="2">
        <v>27584</v>
      </c>
    </row>
    <row r="102" spans="1:7" s="4" customFormat="1" ht="12.75">
      <c r="A102" s="2" t="s">
        <v>65</v>
      </c>
      <c r="B102" s="2"/>
      <c r="C102" s="3">
        <f t="shared" si="3"/>
        <v>132254</v>
      </c>
      <c r="D102" s="2"/>
      <c r="E102" s="2">
        <v>0</v>
      </c>
      <c r="F102" s="2"/>
      <c r="G102" s="2">
        <v>132254</v>
      </c>
    </row>
    <row r="103" spans="1:7" s="4" customFormat="1" ht="12.75">
      <c r="A103" s="2" t="s">
        <v>66</v>
      </c>
      <c r="B103" s="2"/>
      <c r="C103" s="2">
        <f t="shared" si="3"/>
        <v>37933</v>
      </c>
      <c r="D103" s="2"/>
      <c r="E103" s="2">
        <v>0</v>
      </c>
      <c r="F103" s="2"/>
      <c r="G103" s="2">
        <f>37934-1</f>
        <v>37933</v>
      </c>
    </row>
    <row r="104" spans="1:7" s="4" customFormat="1" ht="12.75">
      <c r="A104" s="2" t="s">
        <v>67</v>
      </c>
      <c r="B104" s="2"/>
      <c r="C104" s="2">
        <f t="shared" si="3"/>
        <v>100872</v>
      </c>
      <c r="D104" s="2"/>
      <c r="E104" s="2">
        <v>0</v>
      </c>
      <c r="F104" s="2"/>
      <c r="G104" s="2">
        <v>100872</v>
      </c>
    </row>
    <row r="105" spans="1:7" s="4" customFormat="1" ht="12.75">
      <c r="A105" s="2" t="s">
        <v>68</v>
      </c>
      <c r="B105" s="2"/>
      <c r="C105" s="6">
        <f t="shared" si="3"/>
        <v>42530</v>
      </c>
      <c r="D105" s="2"/>
      <c r="E105" s="6">
        <v>0</v>
      </c>
      <c r="F105" s="2"/>
      <c r="G105" s="6">
        <f>42531-1</f>
        <v>42530</v>
      </c>
    </row>
    <row r="106" spans="1:7" s="4" customFormat="1" ht="12.75">
      <c r="A106" s="2" t="s">
        <v>69</v>
      </c>
      <c r="B106" s="2"/>
      <c r="C106" s="7">
        <f t="shared" si="3"/>
        <v>341173</v>
      </c>
      <c r="D106" s="2"/>
      <c r="E106" s="7">
        <f>SUM(E101:E105)</f>
        <v>0</v>
      </c>
      <c r="F106" s="2"/>
      <c r="G106" s="7">
        <f>SUM(G101:G105)</f>
        <v>341173</v>
      </c>
    </row>
    <row r="107" spans="1:7" s="4" customFormat="1" ht="12.75">
      <c r="A107" s="2"/>
      <c r="B107" s="2"/>
      <c r="C107" s="2"/>
      <c r="D107" s="2"/>
      <c r="E107" s="2"/>
      <c r="F107" s="2"/>
      <c r="G107" s="2"/>
    </row>
    <row r="108" spans="1:7" s="4" customFormat="1" ht="12.75">
      <c r="A108" s="2" t="s">
        <v>70</v>
      </c>
      <c r="B108" s="2"/>
      <c r="C108" s="2"/>
      <c r="D108" s="2"/>
      <c r="E108" s="2"/>
      <c r="F108" s="2"/>
      <c r="G108" s="2"/>
    </row>
    <row r="109" spans="1:7" s="4" customFormat="1" ht="12.75">
      <c r="A109" s="2" t="s">
        <v>116</v>
      </c>
      <c r="B109" s="2"/>
      <c r="C109" s="3">
        <f>SUM(E109:G109)</f>
        <v>86939</v>
      </c>
      <c r="D109" s="3"/>
      <c r="E109" s="3">
        <v>0</v>
      </c>
      <c r="F109" s="3"/>
      <c r="G109" s="3">
        <v>86939</v>
      </c>
    </row>
    <row r="110" spans="1:7" s="4" customFormat="1" ht="12.75">
      <c r="A110" s="2" t="s">
        <v>117</v>
      </c>
      <c r="B110" s="2"/>
      <c r="C110" s="6">
        <f>SUM(E110:G110)</f>
        <v>79117</v>
      </c>
      <c r="D110" s="3"/>
      <c r="E110" s="6">
        <v>0</v>
      </c>
      <c r="F110" s="3"/>
      <c r="G110" s="6">
        <v>79117</v>
      </c>
    </row>
    <row r="111" spans="1:7" s="4" customFormat="1" ht="12.75">
      <c r="A111" s="2" t="s">
        <v>111</v>
      </c>
      <c r="B111" s="2"/>
      <c r="C111" s="7">
        <f>SUM(E111:G111)</f>
        <v>166056</v>
      </c>
      <c r="D111" s="3"/>
      <c r="E111" s="7">
        <f>SUM(E109:E110)</f>
        <v>0</v>
      </c>
      <c r="F111" s="3"/>
      <c r="G111" s="7">
        <f>SUM(G109:G110)</f>
        <v>166056</v>
      </c>
    </row>
    <row r="112" spans="1:7" s="4" customFormat="1" ht="12.75">
      <c r="A112" s="2"/>
      <c r="B112" s="2"/>
      <c r="C112" s="2"/>
      <c r="D112" s="2"/>
      <c r="E112" s="2"/>
      <c r="F112" s="2"/>
      <c r="G112" s="2"/>
    </row>
    <row r="113" spans="1:7" s="4" customFormat="1" ht="12.75">
      <c r="A113" s="2" t="s">
        <v>71</v>
      </c>
      <c r="B113" s="2"/>
      <c r="C113" s="6">
        <f>SUM(E113:G113)</f>
        <v>32840</v>
      </c>
      <c r="D113" s="2"/>
      <c r="E113" s="6">
        <v>17265</v>
      </c>
      <c r="F113" s="2"/>
      <c r="G113" s="6">
        <v>15575</v>
      </c>
    </row>
    <row r="114" spans="1:7" s="4" customFormat="1" ht="12.75">
      <c r="A114" s="2"/>
      <c r="B114" s="2"/>
      <c r="C114" s="2"/>
      <c r="D114" s="2"/>
      <c r="E114" s="2"/>
      <c r="F114" s="2"/>
      <c r="G114" s="2"/>
    </row>
    <row r="115" spans="1:7" s="4" customFormat="1" ht="12.75">
      <c r="A115" s="2" t="s">
        <v>113</v>
      </c>
      <c r="B115" s="2"/>
      <c r="C115" s="2"/>
      <c r="D115" s="2"/>
      <c r="E115" s="2"/>
      <c r="F115" s="2"/>
      <c r="G115" s="2"/>
    </row>
    <row r="116" spans="1:7" s="4" customFormat="1" ht="12.75">
      <c r="A116" s="2" t="s">
        <v>72</v>
      </c>
      <c r="B116" s="2"/>
      <c r="C116" s="3">
        <f>SUM(E116:G116)</f>
        <v>41920</v>
      </c>
      <c r="D116" s="2"/>
      <c r="E116" s="2">
        <v>41920</v>
      </c>
      <c r="F116" s="2"/>
      <c r="G116" s="2">
        <v>0</v>
      </c>
    </row>
    <row r="117" spans="1:7" s="4" customFormat="1" ht="12.75">
      <c r="A117" s="2" t="s">
        <v>129</v>
      </c>
      <c r="B117" s="2"/>
      <c r="C117" s="2">
        <f>SUM(E117:G117)</f>
        <v>1000</v>
      </c>
      <c r="D117" s="2"/>
      <c r="E117" s="2">
        <v>1000</v>
      </c>
      <c r="F117" s="2"/>
      <c r="G117" s="2">
        <v>0</v>
      </c>
    </row>
    <row r="118" spans="1:7" s="4" customFormat="1" ht="12.75">
      <c r="A118" s="2" t="s">
        <v>73</v>
      </c>
      <c r="B118" s="2"/>
      <c r="C118" s="6">
        <f>SUM(E118:G118)</f>
        <v>116964</v>
      </c>
      <c r="D118" s="2"/>
      <c r="E118" s="6">
        <v>116964</v>
      </c>
      <c r="F118" s="2"/>
      <c r="G118" s="6">
        <v>0</v>
      </c>
    </row>
    <row r="119" spans="1:7" s="4" customFormat="1" ht="12.75">
      <c r="A119" s="3" t="s">
        <v>114</v>
      </c>
      <c r="B119" s="2"/>
      <c r="C119" s="7">
        <f>SUM(E119:G119)</f>
        <v>159884</v>
      </c>
      <c r="D119" s="2"/>
      <c r="E119" s="7">
        <f>SUM(E116:E118)</f>
        <v>159884</v>
      </c>
      <c r="F119" s="2"/>
      <c r="G119" s="7">
        <f>SUM(G116:G118)</f>
        <v>0</v>
      </c>
    </row>
    <row r="120" spans="1:7" s="4" customFormat="1" ht="12.75">
      <c r="A120" s="2"/>
      <c r="B120" s="2"/>
      <c r="C120" s="2"/>
      <c r="D120" s="2"/>
      <c r="E120" s="2"/>
      <c r="F120" s="2"/>
      <c r="G120" s="2"/>
    </row>
    <row r="121" spans="1:7" s="4" customFormat="1" ht="12.75">
      <c r="A121" s="2" t="s">
        <v>74</v>
      </c>
      <c r="B121" s="2"/>
      <c r="C121" s="6">
        <f>SUM(E121:G121)</f>
        <v>795</v>
      </c>
      <c r="D121" s="3"/>
      <c r="E121" s="6">
        <v>0</v>
      </c>
      <c r="F121" s="2"/>
      <c r="G121" s="6">
        <v>795</v>
      </c>
    </row>
    <row r="122" spans="1:7" s="4" customFormat="1" ht="12.75">
      <c r="A122" s="2"/>
      <c r="B122" s="2"/>
      <c r="C122" s="2"/>
      <c r="D122" s="2"/>
      <c r="E122" s="2"/>
      <c r="F122" s="2"/>
      <c r="G122" s="2"/>
    </row>
    <row r="123" spans="1:7" s="4" customFormat="1" ht="12.75">
      <c r="A123" s="2" t="s">
        <v>104</v>
      </c>
      <c r="B123" s="2"/>
      <c r="C123" s="6">
        <f>SUM(E123:G123)</f>
        <v>55311</v>
      </c>
      <c r="D123" s="3"/>
      <c r="E123" s="6">
        <v>55311</v>
      </c>
      <c r="F123" s="2"/>
      <c r="G123" s="6">
        <v>0</v>
      </c>
    </row>
    <row r="124" spans="1:7" s="4" customFormat="1" ht="12.75">
      <c r="A124" s="2"/>
      <c r="B124" s="2"/>
      <c r="C124" s="3"/>
      <c r="D124" s="3"/>
      <c r="E124" s="3"/>
      <c r="F124" s="2"/>
      <c r="G124" s="3"/>
    </row>
    <row r="125" spans="1:7" s="4" customFormat="1" ht="12.75">
      <c r="A125" s="2" t="s">
        <v>75</v>
      </c>
      <c r="B125" s="2"/>
      <c r="C125" s="2"/>
      <c r="D125" s="2"/>
      <c r="E125" s="2"/>
      <c r="F125" s="2"/>
      <c r="G125" s="2"/>
    </row>
    <row r="126" spans="1:7" s="4" customFormat="1" ht="12.75">
      <c r="A126" s="2" t="s">
        <v>115</v>
      </c>
      <c r="B126" s="2"/>
      <c r="C126" s="2">
        <f>SUM(E126:G126)</f>
        <v>104328</v>
      </c>
      <c r="D126" s="2"/>
      <c r="E126" s="2">
        <v>104328</v>
      </c>
      <c r="F126" s="2"/>
      <c r="G126" s="2">
        <v>0</v>
      </c>
    </row>
    <row r="127" spans="1:7" s="4" customFormat="1" ht="12.75">
      <c r="A127" s="2" t="s">
        <v>76</v>
      </c>
      <c r="B127" s="2"/>
      <c r="C127" s="2">
        <f aca="true" t="shared" si="4" ref="C127:C139">SUM(E127:G127)</f>
        <v>18825</v>
      </c>
      <c r="D127" s="2"/>
      <c r="E127" s="2">
        <v>18825</v>
      </c>
      <c r="F127" s="2"/>
      <c r="G127" s="2">
        <v>0</v>
      </c>
    </row>
    <row r="128" spans="1:7" s="4" customFormat="1" ht="12.75">
      <c r="A128" s="3" t="s">
        <v>77</v>
      </c>
      <c r="B128" s="2"/>
      <c r="C128" s="2">
        <f t="shared" si="4"/>
        <v>147299</v>
      </c>
      <c r="D128" s="2"/>
      <c r="E128" s="2">
        <v>147299</v>
      </c>
      <c r="F128" s="2"/>
      <c r="G128" s="2">
        <v>0</v>
      </c>
    </row>
    <row r="129" spans="1:7" s="4" customFormat="1" ht="12.75">
      <c r="A129" s="3" t="s">
        <v>112</v>
      </c>
      <c r="B129" s="2"/>
      <c r="C129" s="2">
        <f t="shared" si="4"/>
        <v>1299</v>
      </c>
      <c r="D129" s="2"/>
      <c r="E129" s="2">
        <v>1299</v>
      </c>
      <c r="F129" s="2"/>
      <c r="G129" s="2">
        <v>0</v>
      </c>
    </row>
    <row r="130" spans="1:7" s="4" customFormat="1" ht="12.75">
      <c r="A130" s="2" t="s">
        <v>78</v>
      </c>
      <c r="B130" s="2"/>
      <c r="C130" s="2">
        <f t="shared" si="4"/>
        <v>1004741</v>
      </c>
      <c r="D130" s="2"/>
      <c r="E130" s="2">
        <v>0</v>
      </c>
      <c r="F130" s="2"/>
      <c r="G130" s="2">
        <v>1004741</v>
      </c>
    </row>
    <row r="131" spans="1:7" s="4" customFormat="1" ht="12.75">
      <c r="A131" s="2" t="s">
        <v>79</v>
      </c>
      <c r="B131" s="2"/>
      <c r="C131" s="2">
        <f t="shared" si="4"/>
        <v>609409</v>
      </c>
      <c r="D131" s="2"/>
      <c r="E131" s="2">
        <v>609409</v>
      </c>
      <c r="F131" s="2"/>
      <c r="G131" s="2">
        <v>0</v>
      </c>
    </row>
    <row r="132" spans="1:7" s="4" customFormat="1" ht="12.75">
      <c r="A132" s="2" t="s">
        <v>130</v>
      </c>
      <c r="B132" s="2"/>
      <c r="C132" s="2">
        <f t="shared" si="4"/>
        <v>19754</v>
      </c>
      <c r="D132" s="2"/>
      <c r="E132" s="2">
        <v>19754</v>
      </c>
      <c r="F132" s="2"/>
      <c r="G132" s="2">
        <v>0</v>
      </c>
    </row>
    <row r="133" spans="1:7" s="4" customFormat="1" ht="12.75">
      <c r="A133" s="2" t="s">
        <v>80</v>
      </c>
      <c r="B133" s="2"/>
      <c r="C133" s="2">
        <f t="shared" si="4"/>
        <v>666878</v>
      </c>
      <c r="D133" s="2"/>
      <c r="E133" s="2">
        <v>666878</v>
      </c>
      <c r="F133" s="2"/>
      <c r="G133" s="2">
        <v>0</v>
      </c>
    </row>
    <row r="134" spans="1:7" s="4" customFormat="1" ht="12.75">
      <c r="A134" s="2" t="s">
        <v>81</v>
      </c>
      <c r="B134" s="2"/>
      <c r="C134" s="2">
        <f t="shared" si="4"/>
        <v>44845</v>
      </c>
      <c r="D134" s="2"/>
      <c r="E134" s="2">
        <v>44845</v>
      </c>
      <c r="F134" s="2"/>
      <c r="G134" s="2">
        <v>0</v>
      </c>
    </row>
    <row r="135" spans="1:7" s="4" customFormat="1" ht="12.75">
      <c r="A135" s="2" t="s">
        <v>59</v>
      </c>
      <c r="B135" s="2"/>
      <c r="C135" s="2">
        <f>SUM(E135:G135)</f>
        <v>11191</v>
      </c>
      <c r="D135" s="2"/>
      <c r="E135" s="2">
        <v>11191</v>
      </c>
      <c r="F135" s="2"/>
      <c r="G135" s="2">
        <v>0</v>
      </c>
    </row>
    <row r="136" spans="1:7" s="4" customFormat="1" ht="12.75">
      <c r="A136" s="2" t="s">
        <v>82</v>
      </c>
      <c r="B136" s="2"/>
      <c r="C136" s="2">
        <f t="shared" si="4"/>
        <v>37454</v>
      </c>
      <c r="D136" s="2"/>
      <c r="E136" s="2">
        <v>37454</v>
      </c>
      <c r="F136" s="2"/>
      <c r="G136" s="2">
        <v>0</v>
      </c>
    </row>
    <row r="137" spans="1:7" s="4" customFormat="1" ht="12.75">
      <c r="A137" s="2" t="s">
        <v>83</v>
      </c>
      <c r="B137" s="2"/>
      <c r="C137" s="2">
        <f t="shared" si="4"/>
        <v>6444</v>
      </c>
      <c r="D137" s="2"/>
      <c r="E137" s="2">
        <v>6444</v>
      </c>
      <c r="F137" s="2"/>
      <c r="G137" s="2">
        <v>0</v>
      </c>
    </row>
    <row r="138" spans="1:7" s="4" customFormat="1" ht="12.75">
      <c r="A138" s="2" t="s">
        <v>84</v>
      </c>
      <c r="B138" s="2"/>
      <c r="C138" s="6">
        <f t="shared" si="4"/>
        <v>6275452</v>
      </c>
      <c r="D138" s="2"/>
      <c r="E138" s="6">
        <v>6275452</v>
      </c>
      <c r="F138" s="2"/>
      <c r="G138" s="6">
        <v>0</v>
      </c>
    </row>
    <row r="139" spans="1:7" s="4" customFormat="1" ht="12.75">
      <c r="A139" s="2" t="s">
        <v>85</v>
      </c>
      <c r="B139" s="2"/>
      <c r="C139" s="7">
        <f t="shared" si="4"/>
        <v>8947919</v>
      </c>
      <c r="D139" s="2"/>
      <c r="E139" s="7">
        <f>SUM(E126:E138)</f>
        <v>7943178</v>
      </c>
      <c r="F139" s="2"/>
      <c r="G139" s="7">
        <f>SUM(G126:G138)</f>
        <v>1004741</v>
      </c>
    </row>
    <row r="140" spans="1:7" s="4" customFormat="1" ht="12.75">
      <c r="A140" s="2"/>
      <c r="B140" s="2"/>
      <c r="C140" s="2"/>
      <c r="D140" s="2"/>
      <c r="E140" s="2"/>
      <c r="F140" s="2"/>
      <c r="G140" s="2"/>
    </row>
    <row r="141" spans="1:7" s="4" customFormat="1" ht="12.75">
      <c r="A141" s="2" t="s">
        <v>86</v>
      </c>
      <c r="B141" s="2"/>
      <c r="C141" s="6">
        <f>SUM(E141:G141)</f>
        <v>28734</v>
      </c>
      <c r="D141" s="2"/>
      <c r="E141" s="6">
        <v>4297</v>
      </c>
      <c r="F141" s="2"/>
      <c r="G141" s="6">
        <v>24437</v>
      </c>
    </row>
    <row r="142" spans="1:7" s="4" customFormat="1" ht="12.75">
      <c r="A142" s="2"/>
      <c r="B142" s="2"/>
      <c r="C142" s="2"/>
      <c r="D142" s="2"/>
      <c r="E142" s="2"/>
      <c r="F142" s="2"/>
      <c r="G142" s="2"/>
    </row>
    <row r="143" spans="1:7" s="4" customFormat="1" ht="12.75">
      <c r="A143" s="2" t="s">
        <v>16</v>
      </c>
      <c r="B143" s="2"/>
      <c r="C143" s="6">
        <f>SUM(E143:G143)</f>
        <v>11686264</v>
      </c>
      <c r="D143" s="2"/>
      <c r="E143" s="6">
        <f>E42+E55+E63+E69+E71+E75+E85+E94+E96+E106+E113+E121+E139+E141+E119+E111+E98+E79+E87+E73+E123+E46</f>
        <v>9393874</v>
      </c>
      <c r="F143" s="2"/>
      <c r="G143" s="6">
        <f>G42+G55+G63+G69+G71+G75+G85+G94+G96+G106+G113+G121+G139+G141+G119+G111+G98+G79+G87+G73+G123+G46</f>
        <v>2292390</v>
      </c>
    </row>
    <row r="144" spans="1:7" s="4" customFormat="1" ht="12.75">
      <c r="A144" s="2"/>
      <c r="B144" s="2"/>
      <c r="C144" s="2"/>
      <c r="D144" s="2"/>
      <c r="E144" s="2"/>
      <c r="F144" s="2"/>
      <c r="G144" s="2"/>
    </row>
    <row r="145" spans="1:7" s="4" customFormat="1" ht="12.75">
      <c r="A145" s="2" t="s">
        <v>17</v>
      </c>
      <c r="B145" s="2"/>
      <c r="C145" s="6">
        <f>SUM(E145:G145)</f>
        <v>148693111</v>
      </c>
      <c r="D145" s="2"/>
      <c r="E145" s="6">
        <v>0</v>
      </c>
      <c r="F145" s="2"/>
      <c r="G145" s="6">
        <v>148693111</v>
      </c>
    </row>
    <row r="146" spans="1:7" s="4" customFormat="1" ht="12.75">
      <c r="A146" s="2"/>
      <c r="B146" s="2"/>
      <c r="C146" s="2"/>
      <c r="D146" s="2"/>
      <c r="E146" s="2"/>
      <c r="F146" s="2"/>
      <c r="G146" s="2"/>
    </row>
    <row r="147" spans="1:7" s="4" customFormat="1" ht="12.75">
      <c r="A147" s="2" t="s">
        <v>18</v>
      </c>
      <c r="B147" s="2"/>
      <c r="C147" s="2"/>
      <c r="D147" s="2"/>
      <c r="E147" s="2"/>
      <c r="F147" s="2"/>
      <c r="G147" s="2"/>
    </row>
    <row r="148" spans="1:7" s="4" customFormat="1" ht="12.75">
      <c r="A148" s="2" t="s">
        <v>131</v>
      </c>
      <c r="B148" s="2"/>
      <c r="C148" s="2">
        <f aca="true" t="shared" si="5" ref="C148:C168">SUM(E148:G148)</f>
        <v>253590</v>
      </c>
      <c r="D148" s="2"/>
      <c r="E148" s="2">
        <v>253590</v>
      </c>
      <c r="F148" s="2"/>
      <c r="G148" s="2">
        <v>0</v>
      </c>
    </row>
    <row r="149" spans="1:7" s="4" customFormat="1" ht="12.75">
      <c r="A149" s="2" t="s">
        <v>87</v>
      </c>
      <c r="B149" s="2"/>
      <c r="C149" s="2">
        <f t="shared" si="5"/>
        <v>243</v>
      </c>
      <c r="D149" s="2"/>
      <c r="E149" s="2">
        <v>243</v>
      </c>
      <c r="F149" s="2"/>
      <c r="G149" s="2">
        <v>0</v>
      </c>
    </row>
    <row r="150" spans="1:7" s="4" customFormat="1" ht="12.75">
      <c r="A150" s="2" t="s">
        <v>23</v>
      </c>
      <c r="B150" s="2"/>
      <c r="C150" s="2">
        <f t="shared" si="5"/>
        <v>54600</v>
      </c>
      <c r="D150" s="2"/>
      <c r="E150" s="2">
        <v>54600</v>
      </c>
      <c r="F150" s="2"/>
      <c r="G150" s="2">
        <v>0</v>
      </c>
    </row>
    <row r="151" spans="1:7" s="4" customFormat="1" ht="12.75">
      <c r="A151" s="2" t="s">
        <v>88</v>
      </c>
      <c r="B151" s="2"/>
      <c r="C151" s="2">
        <f t="shared" si="5"/>
        <v>296577</v>
      </c>
      <c r="D151" s="2"/>
      <c r="E151" s="2">
        <v>296577</v>
      </c>
      <c r="F151" s="2"/>
      <c r="G151" s="2">
        <v>0</v>
      </c>
    </row>
    <row r="152" spans="1:7" s="4" customFormat="1" ht="12.75">
      <c r="A152" s="2" t="s">
        <v>89</v>
      </c>
      <c r="B152" s="2"/>
      <c r="C152" s="2">
        <f t="shared" si="5"/>
        <v>2075752</v>
      </c>
      <c r="D152" s="2"/>
      <c r="E152" s="2">
        <v>0</v>
      </c>
      <c r="F152" s="2"/>
      <c r="G152" s="2">
        <v>2075752</v>
      </c>
    </row>
    <row r="153" spans="1:7" s="4" customFormat="1" ht="12.75">
      <c r="A153" s="2" t="s">
        <v>125</v>
      </c>
      <c r="B153" s="2"/>
      <c r="C153" s="2">
        <f>SUM(E153:G153)</f>
        <v>1441839</v>
      </c>
      <c r="D153" s="2"/>
      <c r="E153" s="2">
        <v>1441839</v>
      </c>
      <c r="F153" s="2"/>
      <c r="G153" s="2">
        <v>0</v>
      </c>
    </row>
    <row r="154" spans="1:7" s="4" customFormat="1" ht="12.75">
      <c r="A154" s="2" t="s">
        <v>90</v>
      </c>
      <c r="B154" s="2"/>
      <c r="C154" s="2">
        <f t="shared" si="5"/>
        <v>7453469</v>
      </c>
      <c r="D154" s="2"/>
      <c r="E154" s="2">
        <v>5221477</v>
      </c>
      <c r="F154" s="2"/>
      <c r="G154" s="2">
        <v>2231992</v>
      </c>
    </row>
    <row r="155" spans="1:7" s="4" customFormat="1" ht="12.75">
      <c r="A155" s="2" t="s">
        <v>91</v>
      </c>
      <c r="B155" s="2"/>
      <c r="C155" s="2">
        <f t="shared" si="5"/>
        <v>7750</v>
      </c>
      <c r="D155" s="2"/>
      <c r="E155" s="2">
        <v>7750</v>
      </c>
      <c r="F155" s="2"/>
      <c r="G155" s="2">
        <v>0</v>
      </c>
    </row>
    <row r="156" spans="1:7" s="4" customFormat="1" ht="12.75">
      <c r="A156" s="2" t="s">
        <v>15</v>
      </c>
      <c r="B156" s="2"/>
      <c r="C156" s="2">
        <f t="shared" si="5"/>
        <v>539064</v>
      </c>
      <c r="D156" s="2"/>
      <c r="E156" s="2">
        <v>483944</v>
      </c>
      <c r="F156" s="2"/>
      <c r="G156" s="2">
        <f>55832-712</f>
        <v>55120</v>
      </c>
    </row>
    <row r="157" spans="1:7" s="4" customFormat="1" ht="12.75">
      <c r="A157" s="2" t="s">
        <v>105</v>
      </c>
      <c r="B157" s="2"/>
      <c r="C157" s="2">
        <f>SUM(E157:G157)</f>
        <v>6508</v>
      </c>
      <c r="D157" s="2"/>
      <c r="E157" s="2">
        <v>6508</v>
      </c>
      <c r="F157" s="2"/>
      <c r="G157" s="2">
        <v>0</v>
      </c>
    </row>
    <row r="158" spans="1:7" s="4" customFormat="1" ht="12.75">
      <c r="A158" s="2" t="s">
        <v>106</v>
      </c>
      <c r="B158" s="2"/>
      <c r="C158" s="2">
        <f>SUM(E158:G158)</f>
        <v>236394</v>
      </c>
      <c r="D158" s="2"/>
      <c r="E158" s="2">
        <v>0</v>
      </c>
      <c r="F158" s="2"/>
      <c r="G158" s="2">
        <v>236394</v>
      </c>
    </row>
    <row r="159" spans="1:7" s="4" customFormat="1" ht="12.75">
      <c r="A159" s="2" t="s">
        <v>92</v>
      </c>
      <c r="B159" s="2"/>
      <c r="C159" s="2">
        <f t="shared" si="5"/>
        <v>9793</v>
      </c>
      <c r="D159" s="2"/>
      <c r="E159" s="2">
        <v>9793</v>
      </c>
      <c r="F159" s="2"/>
      <c r="G159" s="2">
        <v>0</v>
      </c>
    </row>
    <row r="160" spans="1:7" s="4" customFormat="1" ht="12.75">
      <c r="A160" s="2" t="s">
        <v>93</v>
      </c>
      <c r="B160" s="2"/>
      <c r="C160" s="2">
        <f t="shared" si="5"/>
        <v>20534684</v>
      </c>
      <c r="D160" s="2"/>
      <c r="E160" s="2">
        <f>2483870</f>
        <v>2483870</v>
      </c>
      <c r="F160" s="2"/>
      <c r="G160" s="2">
        <f>18050814</f>
        <v>18050814</v>
      </c>
    </row>
    <row r="161" spans="1:7" s="4" customFormat="1" ht="12.75">
      <c r="A161" s="2" t="s">
        <v>94</v>
      </c>
      <c r="B161" s="2"/>
      <c r="C161" s="2">
        <f t="shared" si="5"/>
        <v>153473</v>
      </c>
      <c r="D161" s="2"/>
      <c r="E161" s="2">
        <v>153473</v>
      </c>
      <c r="F161" s="2"/>
      <c r="G161" s="2">
        <v>0</v>
      </c>
    </row>
    <row r="162" spans="1:7" s="4" customFormat="1" ht="12.75">
      <c r="A162" s="2" t="s">
        <v>95</v>
      </c>
      <c r="B162" s="2"/>
      <c r="C162" s="2">
        <f t="shared" si="5"/>
        <v>2252431</v>
      </c>
      <c r="D162" s="2"/>
      <c r="E162" s="2">
        <v>2033937</v>
      </c>
      <c r="F162" s="2"/>
      <c r="G162" s="2">
        <v>218494</v>
      </c>
    </row>
    <row r="163" spans="1:7" s="4" customFormat="1" ht="12.75">
      <c r="A163" s="2" t="s">
        <v>96</v>
      </c>
      <c r="B163" s="2"/>
      <c r="C163" s="2">
        <f t="shared" si="5"/>
        <v>185604</v>
      </c>
      <c r="D163" s="2"/>
      <c r="E163" s="2">
        <v>176945</v>
      </c>
      <c r="F163" s="2"/>
      <c r="G163" s="2">
        <v>8659</v>
      </c>
    </row>
    <row r="164" spans="1:7" s="4" customFormat="1" ht="12.75">
      <c r="A164" s="2" t="s">
        <v>97</v>
      </c>
      <c r="B164" s="2"/>
      <c r="C164" s="2">
        <f t="shared" si="5"/>
        <v>8950</v>
      </c>
      <c r="D164" s="2"/>
      <c r="E164" s="2">
        <v>8950</v>
      </c>
      <c r="F164" s="2"/>
      <c r="G164" s="2">
        <v>0</v>
      </c>
    </row>
    <row r="165" spans="1:7" s="4" customFormat="1" ht="12.75">
      <c r="A165" s="2" t="s">
        <v>98</v>
      </c>
      <c r="B165" s="2"/>
      <c r="C165" s="2">
        <f t="shared" si="5"/>
        <v>64205</v>
      </c>
      <c r="D165" s="2"/>
      <c r="E165" s="2">
        <v>64205</v>
      </c>
      <c r="F165" s="2"/>
      <c r="G165" s="2">
        <v>0</v>
      </c>
    </row>
    <row r="166" spans="1:7" s="4" customFormat="1" ht="12.75">
      <c r="A166" s="2" t="s">
        <v>99</v>
      </c>
      <c r="B166" s="2"/>
      <c r="C166" s="2">
        <f t="shared" si="5"/>
        <v>871400</v>
      </c>
      <c r="D166" s="2"/>
      <c r="E166" s="2">
        <v>0</v>
      </c>
      <c r="F166" s="2"/>
      <c r="G166" s="2">
        <v>871400</v>
      </c>
    </row>
    <row r="167" spans="1:7" s="4" customFormat="1" ht="12.75">
      <c r="A167" s="2" t="s">
        <v>100</v>
      </c>
      <c r="B167" s="2"/>
      <c r="C167" s="6">
        <f t="shared" si="5"/>
        <v>764766</v>
      </c>
      <c r="D167" s="2"/>
      <c r="E167" s="6">
        <v>0</v>
      </c>
      <c r="F167" s="2"/>
      <c r="G167" s="6">
        <v>764766</v>
      </c>
    </row>
    <row r="168" spans="1:7" s="4" customFormat="1" ht="12.75">
      <c r="A168" s="2" t="s">
        <v>19</v>
      </c>
      <c r="B168" s="2"/>
      <c r="C168" s="7">
        <f t="shared" si="5"/>
        <v>37211092</v>
      </c>
      <c r="D168" s="2"/>
      <c r="E168" s="7">
        <f>SUM(E148:E167)</f>
        <v>12697701</v>
      </c>
      <c r="F168" s="2"/>
      <c r="G168" s="7">
        <f>SUM(G148:G167)</f>
        <v>24513391</v>
      </c>
    </row>
    <row r="169" spans="1:7" s="4" customFormat="1" ht="12.75">
      <c r="A169" s="2"/>
      <c r="B169" s="2"/>
      <c r="C169" s="2"/>
      <c r="D169" s="2"/>
      <c r="E169" s="2"/>
      <c r="F169" s="2"/>
      <c r="G169" s="2"/>
    </row>
    <row r="170" spans="1:7" s="4" customFormat="1" ht="13.5" thickBot="1">
      <c r="A170" s="2" t="s">
        <v>20</v>
      </c>
      <c r="B170" s="2"/>
      <c r="C170" s="18">
        <f>SUM(E170:G170)</f>
        <v>786395290</v>
      </c>
      <c r="D170" s="2"/>
      <c r="E170" s="18">
        <f>E18+E25+E30+E32+E143+E145+E168+E34+E36</f>
        <v>427633207</v>
      </c>
      <c r="F170" s="2"/>
      <c r="G170" s="18">
        <f>G18+G25+G30+G32+G143+G145+G168+G34+G36</f>
        <v>358762083</v>
      </c>
    </row>
    <row r="171" spans="1:7" s="4" customFormat="1" ht="13.5" thickTop="1">
      <c r="A171" s="2"/>
      <c r="B171" s="2"/>
      <c r="C171" s="2"/>
      <c r="D171" s="2"/>
      <c r="E171" s="2"/>
      <c r="F171" s="2"/>
      <c r="G171" s="2"/>
    </row>
    <row r="172" spans="1:7" s="4" customFormat="1" ht="12.75">
      <c r="A172" s="2"/>
      <c r="B172" s="2"/>
      <c r="C172" s="2"/>
      <c r="D172" s="2"/>
      <c r="E172" s="2"/>
      <c r="F172" s="2"/>
      <c r="G172" s="2"/>
    </row>
    <row r="173" spans="1:7" s="4" customFormat="1" ht="12.75">
      <c r="A173" s="2"/>
      <c r="B173" s="2"/>
      <c r="C173" s="2"/>
      <c r="D173" s="2"/>
      <c r="E173" s="2"/>
      <c r="F173" s="2"/>
      <c r="G173" s="2"/>
    </row>
    <row r="174" spans="1:7" s="4" customFormat="1" ht="12.75">
      <c r="A174" s="2"/>
      <c r="B174" s="2"/>
      <c r="C174" s="2"/>
      <c r="D174" s="2"/>
      <c r="E174" s="2"/>
      <c r="F174" s="2"/>
      <c r="G174" s="2"/>
    </row>
    <row r="175" spans="1:7" s="4" customFormat="1" ht="12.75">
      <c r="A175" s="2"/>
      <c r="B175" s="2"/>
      <c r="C175" s="2"/>
      <c r="D175" s="2"/>
      <c r="E175" s="2"/>
      <c r="F175" s="2"/>
      <c r="G175" s="2"/>
    </row>
  </sheetData>
  <sheetProtection/>
  <mergeCells count="3">
    <mergeCell ref="A3:G3"/>
    <mergeCell ref="A5:G5"/>
    <mergeCell ref="A6:G6"/>
  </mergeCells>
  <conditionalFormatting sqref="A11:G170">
    <cfRule type="expression" priority="1" dxfId="0" stopIfTrue="1">
      <formula>MOD(ROW(),2)=0</formula>
    </cfRule>
  </conditionalFormatting>
  <printOptions horizontalCentered="1"/>
  <pageMargins left="0.5" right="0.5" top="0.25" bottom="0.35" header="0.5" footer="0.5"/>
  <pageSetup fitToHeight="0" fitToWidth="1" horizontalDpi="600" verticalDpi="600" orientation="portrait" scale="89" r:id="rId1"/>
  <rowBreaks count="1" manualBreakCount="1"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jgendr1</cp:lastModifiedBy>
  <cp:lastPrinted>2008-08-19T13:04:47Z</cp:lastPrinted>
  <dcterms:created xsi:type="dcterms:W3CDTF">2004-06-25T18:43:46Z</dcterms:created>
  <dcterms:modified xsi:type="dcterms:W3CDTF">2008-08-27T14:30:33Z</dcterms:modified>
  <cp:category/>
  <cp:version/>
  <cp:contentType/>
  <cp:contentStatus/>
</cp:coreProperties>
</file>