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-info\data-hub\Planning, Design, &amp; Construction (PDC)\Administration\Amy\PDC Policies &amp; Procedures (The Binder)\05 Project Management - Design\"/>
    </mc:Choice>
  </mc:AlternateContent>
  <bookViews>
    <workbookView xWindow="7725" yWindow="90" windowWidth="10935" windowHeight="13170"/>
  </bookViews>
  <sheets>
    <sheet name="FP&amp;C Fee" sheetId="1" r:id="rId1"/>
  </sheets>
  <calcPr calcId="162913"/>
</workbook>
</file>

<file path=xl/calcChain.xml><?xml version="1.0" encoding="utf-8"?>
<calcChain xmlns="http://schemas.openxmlformats.org/spreadsheetml/2006/main">
  <c r="H24" i="1" l="1"/>
  <c r="H28" i="1" s="1"/>
  <c r="H32" i="1" s="1"/>
  <c r="H26" i="1"/>
  <c r="H30" i="1" s="1"/>
  <c r="H34" i="1" l="1"/>
  <c r="H36" i="1" s="1"/>
  <c r="H38" i="1" s="1"/>
  <c r="H40" i="1" s="1"/>
  <c r="H42" i="1" s="1"/>
  <c r="H60" i="1" s="1"/>
  <c r="H61" i="1" l="1"/>
  <c r="H65" i="1"/>
  <c r="H62" i="1"/>
  <c r="H64" i="1"/>
  <c r="H44" i="1"/>
  <c r="H63" i="1"/>
  <c r="H67" i="1" l="1"/>
  <c r="H71" i="1" s="1"/>
</calcChain>
</file>

<file path=xl/sharedStrings.xml><?xml version="1.0" encoding="utf-8"?>
<sst xmlns="http://schemas.openxmlformats.org/spreadsheetml/2006/main" count="50" uniqueCount="50">
  <si>
    <t>State of Louisiana - Facility Planning and Control</t>
  </si>
  <si>
    <t>Project Name</t>
  </si>
  <si>
    <t>Date</t>
  </si>
  <si>
    <t>FEE CALCULATOR for Architectural Services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</si>
  <si>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</si>
  <si>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</si>
  <si>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</si>
  <si>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</si>
  <si>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</si>
  <si>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</si>
  <si>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</si>
  <si>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</si>
  <si>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</si>
  <si>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</si>
  <si>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  <family val="2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</si>
  <si>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</si>
  <si>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</si>
  <si>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</si>
  <si>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  <family val="2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</si>
  <si>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</si>
  <si>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</si>
  <si>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</si>
  <si>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</si>
  <si>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</si>
  <si>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</si>
  <si>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</si>
  <si>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</si>
  <si>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</si>
  <si>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</si>
  <si>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</si>
  <si>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</si>
  <si>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</si>
  <si>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</si>
  <si>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</si>
  <si>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</si>
  <si>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</si>
  <si>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</si>
  <si>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</si>
  <si>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  <family val="2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</si>
  <si>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</si>
  <si>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</si>
  <si>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</si>
  <si>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</si>
  <si>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</si>
  <si>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</si>
  <si>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</si>
  <si>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Appendix B</t>
  </si>
  <si>
    <t>Design Total</t>
  </si>
  <si>
    <t>Contract Total NTE</t>
  </si>
  <si>
    <t>Reimbursables 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</si>
</sst>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49" fontId="0" fillId="0" borderId="0" xfId="0" applyNumberFormat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49" fontId="0" fillId="0" borderId="2" xfId="0" applyNumberFormat="1" applyBorder="1" applyAlignment="1" applyProtection="1">
      <alignment horizontal="right"/>
    </xf>
    <xf numFmtId="0" fontId="1" fillId="0" borderId="3" xfId="0" applyFont="1" applyBorder="1" applyProtection="1"/>
    <xf numFmtId="0" fontId="0" fillId="0" borderId="3" xfId="0" applyBorder="1" applyProtection="1"/>
    <xf numFmtId="0" fontId="1" fillId="0" borderId="0" xfId="0" applyFont="1" applyProtection="1"/>
    <xf numFmtId="167" fontId="1" fillId="0" borderId="0" xfId="0" applyNumberFormat="1" applyFont="1" applyProtection="1"/>
    <xf numFmtId="168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7" fontId="0" fillId="0" borderId="0" xfId="0" applyNumberFormat="1" applyProtection="1"/>
    <xf numFmtId="0" fontId="0" fillId="0" borderId="0" xfId="0" applyAlignment="1" applyProtection="1">
      <alignment horizontal="left"/>
    </xf>
    <xf numFmtId="167" fontId="0" fillId="0" borderId="0" xfId="0" applyNumberFormat="1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167" fontId="2" fillId="0" borderId="3" xfId="0" applyNumberFormat="1" applyFont="1" applyBorder="1" applyAlignment="1" applyProtection="1">
      <alignment horizontal="left" vertical="center"/>
    </xf>
    <xf numFmtId="167" fontId="2" fillId="0" borderId="4" xfId="0" applyNumberFormat="1" applyFont="1" applyBorder="1" applyAlignment="1" applyProtection="1">
      <alignment horizontal="left" vertical="center"/>
    </xf>
    <xf numFmtId="167" fontId="2" fillId="0" borderId="5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</xf>
    <xf numFmtId="2" fontId="0" fillId="0" borderId="5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10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16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167" fontId="0" fillId="0" borderId="0" xfId="1" applyNumberFormat="1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E7" sqref="E7:I7"/>
    </sheetView>
  </sheetViews>
  <sheetFormatPr defaultColWidth="9.140625" defaultRowHeight="12.75" x14ac:dyDescent="0.2"/>
  <cols>
    <col min="1" max="1" width="9.140625" style="1"/>
    <col min="2" max="2" width="1.7109375" style="1" customWidth="1"/>
    <col min="3" max="3" width="1.140625" style="6" customWidth="1"/>
    <col min="4" max="4" width="13.140625" style="1" customWidth="1"/>
    <col min="5" max="5" width="9.140625" style="1"/>
    <col min="6" max="6" width="14.7109375" style="1" bestFit="1" customWidth="1"/>
    <col min="7" max="7" width="11.5703125" style="1" customWidth="1"/>
    <col min="8" max="8" width="12.7109375" style="1" bestFit="1" customWidth="1"/>
    <col min="9" max="9" width="3.28515625" style="1" customWidth="1"/>
    <col min="10" max="16384" width="9.140625" style="1"/>
  </cols>
  <sheetData>
    <row r="1" spans="1:11" ht="13.5" customHeight="1" x14ac:dyDescent="0.2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7" customHeight="1" x14ac:dyDescent="0.25">
      <c r="D2" s="15" t="s">
        <v>37</v>
      </c>
    </row>
    <row r="3" spans="1:11" x14ac:dyDescent="0.2">
      <c r="D3" s="1" t="s">
        <v>3</v>
      </c>
    </row>
    <row r="4" spans="1:11" x14ac:dyDescent="0.2">
      <c r="D4" s="1" t="s">
        <v>0</v>
      </c>
    </row>
    <row r="5" spans="1:11" x14ac:dyDescent="0.2">
      <c r="D5" s="20">
        <v>2017</v>
      </c>
    </row>
    <row r="6" spans="1:11" x14ac:dyDescent="0.2">
      <c r="D6" s="12"/>
    </row>
    <row r="7" spans="1:11" x14ac:dyDescent="0.2">
      <c r="D7" s="1" t="s">
        <v>1</v>
      </c>
      <c r="E7" s="40"/>
      <c r="F7" s="40"/>
      <c r="G7" s="40"/>
      <c r="H7" s="40"/>
      <c r="I7" s="40"/>
    </row>
    <row r="8" spans="1:11" ht="0.75" customHeight="1" x14ac:dyDescent="0.2">
      <c r="E8" s="7"/>
      <c r="F8" s="7"/>
      <c r="G8" s="7"/>
      <c r="H8" s="7"/>
      <c r="I8" s="7"/>
    </row>
    <row r="9" spans="1:11" x14ac:dyDescent="0.2">
      <c r="E9" s="8"/>
      <c r="F9" s="8"/>
      <c r="G9" s="8"/>
      <c r="H9" s="8"/>
      <c r="I9" s="8"/>
    </row>
    <row r="10" spans="1:11" x14ac:dyDescent="0.2">
      <c r="D10" s="1" t="s">
        <v>2</v>
      </c>
      <c r="E10" s="41"/>
      <c r="F10" s="41"/>
    </row>
    <row r="11" spans="1:11" ht="0.75" customHeight="1" x14ac:dyDescent="0.2">
      <c r="E11" s="7"/>
      <c r="F11" s="7"/>
    </row>
    <row r="12" spans="1:11" hidden="1" x14ac:dyDescent="0.2">
      <c r="E12" s="8"/>
      <c r="F12" s="8"/>
    </row>
    <row r="13" spans="1:11" x14ac:dyDescent="0.2">
      <c r="E13" s="8"/>
      <c r="F13" s="8"/>
    </row>
    <row r="14" spans="1:11" ht="15" x14ac:dyDescent="0.2">
      <c r="A14" s="6" t="s">
        <v>21</v>
      </c>
      <c r="B14" s="6"/>
      <c r="D14" s="1" t="s">
        <v>15</v>
      </c>
      <c r="E14" s="8"/>
      <c r="F14" s="8"/>
      <c r="H14" s="30">
        <v>100000</v>
      </c>
      <c r="I14" s="31"/>
    </row>
    <row r="15" spans="1:11" x14ac:dyDescent="0.2">
      <c r="A15" s="6"/>
      <c r="B15" s="6"/>
      <c r="E15" s="8"/>
      <c r="F15" s="8"/>
      <c r="H15" s="21"/>
      <c r="I15" s="21"/>
    </row>
    <row r="16" spans="1:11" x14ac:dyDescent="0.2">
      <c r="A16" s="6" t="s">
        <v>22</v>
      </c>
      <c r="B16" s="6"/>
      <c r="D16" s="1" t="s">
        <v>38</v>
      </c>
      <c r="E16" s="8"/>
      <c r="F16" s="8"/>
      <c r="H16" s="33">
        <v>1</v>
      </c>
      <c r="I16" s="34"/>
    </row>
    <row r="17" spans="1:9" x14ac:dyDescent="0.2">
      <c r="A17" s="6"/>
      <c r="B17" s="6"/>
      <c r="E17" s="8"/>
      <c r="F17" s="8"/>
      <c r="H17" s="21"/>
      <c r="I17" s="21"/>
    </row>
    <row r="18" spans="1:9" x14ac:dyDescent="0.2">
      <c r="A18" s="6" t="s">
        <v>23</v>
      </c>
      <c r="B18" s="6"/>
      <c r="D18" s="1" t="s">
        <v>18</v>
      </c>
      <c r="E18" s="8"/>
      <c r="F18" s="8"/>
      <c r="H18" s="42">
        <v>2016</v>
      </c>
      <c r="I18" s="43"/>
    </row>
    <row r="19" spans="1:9" x14ac:dyDescent="0.2">
      <c r="A19" s="6"/>
      <c r="B19" s="6"/>
      <c r="E19" s="8"/>
      <c r="F19" s="8"/>
      <c r="H19" s="21"/>
      <c r="I19" s="21"/>
    </row>
    <row r="20" spans="1:9" x14ac:dyDescent="0.2">
      <c r="A20" s="6" t="s">
        <v>24</v>
      </c>
      <c r="B20" s="6"/>
      <c r="D20" s="1" t="s">
        <v>19</v>
      </c>
      <c r="E20" s="8"/>
      <c r="F20" s="8"/>
      <c r="H20" s="32">
        <v>5645</v>
      </c>
      <c r="I20" s="32"/>
    </row>
    <row r="21" spans="1:9" x14ac:dyDescent="0.2">
      <c r="A21" s="6"/>
      <c r="B21" s="6"/>
      <c r="E21" s="8"/>
      <c r="F21" s="8"/>
      <c r="H21" s="22"/>
      <c r="I21" s="22"/>
    </row>
    <row r="22" spans="1:9" x14ac:dyDescent="0.2">
      <c r="A22" s="6" t="s">
        <v>25</v>
      </c>
      <c r="B22" s="6"/>
      <c r="D22" s="1" t="s">
        <v>20</v>
      </c>
      <c r="E22" s="8"/>
      <c r="F22" s="8"/>
      <c r="H22" s="25">
        <v>240</v>
      </c>
      <c r="I22" s="25"/>
    </row>
    <row r="23" spans="1:9" x14ac:dyDescent="0.2">
      <c r="A23" s="6"/>
      <c r="B23" s="6"/>
      <c r="E23" s="8"/>
      <c r="F23" s="8"/>
      <c r="H23" s="22"/>
      <c r="I23" s="22"/>
    </row>
    <row r="24" spans="1:9" x14ac:dyDescent="0.2">
      <c r="A24" s="6" t="s">
        <v>26</v>
      </c>
      <c r="B24" s="6"/>
      <c r="D24" s="1" t="s">
        <v>7</v>
      </c>
      <c r="E24" s="8"/>
      <c r="F24" s="8"/>
      <c r="H24" s="32">
        <f>E49</f>
        <v>1306</v>
      </c>
      <c r="I24" s="32"/>
    </row>
    <row r="25" spans="1:9" x14ac:dyDescent="0.2">
      <c r="A25" s="6"/>
      <c r="B25" s="6"/>
      <c r="E25" s="8"/>
      <c r="F25" s="8"/>
      <c r="H25" s="22"/>
      <c r="I25" s="22"/>
    </row>
    <row r="26" spans="1:9" x14ac:dyDescent="0.2">
      <c r="A26" s="6" t="s">
        <v>27</v>
      </c>
      <c r="B26" s="6"/>
      <c r="D26" s="1" t="s">
        <v>8</v>
      </c>
      <c r="E26" s="8"/>
      <c r="F26" s="8"/>
      <c r="H26" s="25">
        <f>F49</f>
        <v>53.8</v>
      </c>
      <c r="I26" s="25"/>
    </row>
    <row r="27" spans="1:9" x14ac:dyDescent="0.2">
      <c r="A27" s="6"/>
      <c r="B27" s="6"/>
      <c r="E27" s="8"/>
      <c r="F27" s="8"/>
      <c r="H27" s="22"/>
      <c r="I27" s="22"/>
    </row>
    <row r="28" spans="1:9" x14ac:dyDescent="0.2">
      <c r="A28" s="6" t="s">
        <v>28</v>
      </c>
      <c r="B28" s="6"/>
      <c r="D28" s="1" t="s">
        <v>4</v>
      </c>
      <c r="E28" s="8"/>
      <c r="F28" s="8"/>
      <c r="H28" s="26">
        <f>PRODUCT(H24,1/H20)</f>
        <v>0.2313551815766165</v>
      </c>
      <c r="I28" s="26"/>
    </row>
    <row r="29" spans="1:9" x14ac:dyDescent="0.2">
      <c r="A29" s="6"/>
      <c r="B29" s="6"/>
      <c r="E29" s="8"/>
      <c r="F29" s="8"/>
      <c r="H29" s="22"/>
      <c r="I29" s="22"/>
    </row>
    <row r="30" spans="1:9" x14ac:dyDescent="0.2">
      <c r="A30" s="6" t="s">
        <v>29</v>
      </c>
      <c r="B30" s="6"/>
      <c r="D30" s="1" t="s">
        <v>5</v>
      </c>
      <c r="E30" s="8"/>
      <c r="F30" s="8"/>
      <c r="H30" s="27">
        <f>PRODUCT(H22,1/H26)</f>
        <v>4.4609665427509295</v>
      </c>
      <c r="I30" s="27"/>
    </row>
    <row r="31" spans="1:9" x14ac:dyDescent="0.2">
      <c r="A31" s="6"/>
      <c r="B31" s="6"/>
      <c r="E31" s="8"/>
      <c r="F31" s="8"/>
      <c r="H31" s="23"/>
      <c r="I31" s="23"/>
    </row>
    <row r="32" spans="1:9" x14ac:dyDescent="0.2">
      <c r="A32" s="6" t="s">
        <v>30</v>
      </c>
      <c r="B32" s="6"/>
      <c r="D32" s="1" t="s">
        <v>9</v>
      </c>
      <c r="E32" s="8"/>
      <c r="F32" s="8"/>
      <c r="H32" s="36">
        <f>PRODUCT(H14,H28)</f>
        <v>23135.518157661649</v>
      </c>
      <c r="I32" s="36"/>
    </row>
    <row r="33" spans="1:9" x14ac:dyDescent="0.2">
      <c r="A33" s="6"/>
      <c r="B33" s="6"/>
      <c r="E33" s="8"/>
      <c r="F33" s="8"/>
      <c r="H33" s="23"/>
      <c r="I33" s="23"/>
    </row>
    <row r="34" spans="1:9" x14ac:dyDescent="0.2">
      <c r="A34" s="6" t="s">
        <v>31</v>
      </c>
      <c r="B34" s="6"/>
      <c r="D34" s="1" t="s">
        <v>6</v>
      </c>
      <c r="E34" s="8"/>
      <c r="F34" s="8"/>
      <c r="H34" s="38">
        <f>LOG(H32)</f>
        <v>4.3642792306780684</v>
      </c>
      <c r="I34" s="39"/>
    </row>
    <row r="35" spans="1:9" x14ac:dyDescent="0.2">
      <c r="A35" s="6"/>
      <c r="B35" s="6"/>
      <c r="E35" s="8"/>
      <c r="F35" s="8"/>
      <c r="H35" s="23"/>
      <c r="I35" s="23"/>
    </row>
    <row r="36" spans="1:9" x14ac:dyDescent="0.2">
      <c r="A36" s="6" t="s">
        <v>32</v>
      </c>
      <c r="B36" s="6"/>
      <c r="D36" s="1" t="s">
        <v>10</v>
      </c>
      <c r="E36" s="8"/>
      <c r="F36" s="8"/>
      <c r="H36" s="37">
        <f>PRODUCT(1/H34,46.1,1/100)</f>
        <v>0.10563027149121608</v>
      </c>
      <c r="I36" s="37"/>
    </row>
    <row r="37" spans="1:9" x14ac:dyDescent="0.2">
      <c r="A37" s="6"/>
      <c r="B37" s="6"/>
      <c r="E37" s="8"/>
      <c r="F37" s="8"/>
      <c r="H37" s="23"/>
      <c r="I37" s="23"/>
    </row>
    <row r="38" spans="1:9" x14ac:dyDescent="0.2">
      <c r="A38" s="6" t="s">
        <v>33</v>
      </c>
      <c r="B38" s="6"/>
      <c r="D38" s="1" t="s">
        <v>11</v>
      </c>
      <c r="E38" s="8"/>
      <c r="F38" s="8"/>
      <c r="H38" s="36">
        <f>PRODUCT(H32,H36)</f>
        <v>2443.811064083759</v>
      </c>
      <c r="I38" s="36"/>
    </row>
    <row r="39" spans="1:9" x14ac:dyDescent="0.2">
      <c r="A39" s="6"/>
      <c r="B39" s="6"/>
      <c r="E39" s="8"/>
      <c r="F39" s="8"/>
      <c r="H39" s="23"/>
      <c r="I39" s="23"/>
    </row>
    <row r="40" spans="1:9" x14ac:dyDescent="0.2">
      <c r="A40" s="6" t="s">
        <v>34</v>
      </c>
      <c r="B40" s="6"/>
      <c r="D40" s="1" t="s">
        <v>12</v>
      </c>
      <c r="E40" s="8"/>
      <c r="F40" s="8"/>
      <c r="H40" s="36">
        <f>PRODUCT(H30,H38)</f>
        <v>10901.759393682196</v>
      </c>
      <c r="I40" s="36"/>
    </row>
    <row r="41" spans="1:9" ht="13.5" thickBot="1" x14ac:dyDescent="0.25">
      <c r="A41" s="6"/>
      <c r="B41" s="6"/>
      <c r="E41" s="8"/>
      <c r="F41" s="8"/>
      <c r="H41" s="23"/>
      <c r="I41" s="23"/>
    </row>
    <row r="42" spans="1:9" ht="15.75" thickBot="1" x14ac:dyDescent="0.25">
      <c r="A42" s="6" t="s">
        <v>35</v>
      </c>
      <c r="B42" s="6"/>
      <c r="C42" s="9"/>
      <c r="D42" s="10" t="s">
        <v>14</v>
      </c>
      <c r="E42" s="11"/>
      <c r="F42" s="11"/>
      <c r="G42" s="11"/>
      <c r="H42" s="28">
        <f>PRODUCT(H40,H16)</f>
        <v>10901.759393682196</v>
      </c>
      <c r="I42" s="29"/>
    </row>
    <row r="43" spans="1:9" x14ac:dyDescent="0.2">
      <c r="A43" s="6"/>
      <c r="B43" s="6"/>
      <c r="E43" s="8"/>
      <c r="F43" s="8"/>
      <c r="H43" s="23"/>
      <c r="I43" s="23"/>
    </row>
    <row r="44" spans="1:9" x14ac:dyDescent="0.2">
      <c r="A44" s="6" t="s">
        <v>36</v>
      </c>
      <c r="B44" s="6"/>
      <c r="D44" s="1" t="s">
        <v>13</v>
      </c>
      <c r="E44" s="8"/>
      <c r="F44" s="8"/>
      <c r="H44" s="35">
        <f>PRODUCT(1/H14,H42)</f>
        <v>0.10901759393682196</v>
      </c>
      <c r="I44" s="35"/>
    </row>
    <row r="45" spans="1:9" x14ac:dyDescent="0.2">
      <c r="E45" s="8"/>
      <c r="F45" s="8"/>
      <c r="H45" s="23"/>
      <c r="I45" s="23"/>
    </row>
    <row r="46" spans="1:9" hidden="1" x14ac:dyDescent="0.2">
      <c r="E46" s="8"/>
      <c r="F46" s="8"/>
      <c r="H46" s="23"/>
      <c r="I46" s="23"/>
    </row>
    <row r="47" spans="1:9" ht="0.75" customHeight="1" x14ac:dyDescent="0.2">
      <c r="E47" s="8"/>
      <c r="F47" s="8"/>
      <c r="H47" s="23"/>
      <c r="I47" s="23"/>
    </row>
    <row r="48" spans="1:9" x14ac:dyDescent="0.2">
      <c r="E48" s="4" t="s">
        <v>16</v>
      </c>
      <c r="F48" s="5" t="s">
        <v>17</v>
      </c>
      <c r="H48" s="22"/>
      <c r="I48" s="22"/>
    </row>
    <row r="49" spans="4:8" x14ac:dyDescent="0.2">
      <c r="D49" s="1">
        <v>1975</v>
      </c>
      <c r="E49" s="2">
        <v>1306</v>
      </c>
      <c r="F49" s="3">
        <v>53.8</v>
      </c>
    </row>
    <row r="50" spans="4:8" x14ac:dyDescent="0.2">
      <c r="D50" s="1">
        <v>2012</v>
      </c>
      <c r="E50" s="2">
        <v>5174</v>
      </c>
      <c r="F50" s="3">
        <v>229.6</v>
      </c>
    </row>
    <row r="51" spans="4:8" x14ac:dyDescent="0.2">
      <c r="D51" s="1">
        <v>2013</v>
      </c>
      <c r="E51" s="2">
        <v>5278</v>
      </c>
      <c r="F51" s="3">
        <v>233</v>
      </c>
    </row>
    <row r="52" spans="4:8" x14ac:dyDescent="0.2">
      <c r="D52" s="18">
        <v>2014</v>
      </c>
      <c r="E52" s="17">
        <v>5388</v>
      </c>
      <c r="F52" s="3">
        <v>236.7</v>
      </c>
    </row>
    <row r="53" spans="4:8" x14ac:dyDescent="0.2">
      <c r="D53" s="18">
        <v>2015</v>
      </c>
      <c r="E53" s="17">
        <v>5517</v>
      </c>
      <c r="F53" s="3">
        <v>237</v>
      </c>
    </row>
    <row r="54" spans="4:8" x14ac:dyDescent="0.2">
      <c r="D54" s="18">
        <v>2016</v>
      </c>
      <c r="E54" s="17">
        <v>5645</v>
      </c>
      <c r="F54" s="3">
        <v>240</v>
      </c>
    </row>
    <row r="58" spans="4:8" ht="18" x14ac:dyDescent="0.25">
      <c r="D58" s="15" t="s">
        <v>45</v>
      </c>
    </row>
    <row r="59" spans="4:8" x14ac:dyDescent="0.2">
      <c r="D59" s="12"/>
      <c r="E59" s="12"/>
      <c r="F59" s="13"/>
    </row>
    <row r="60" spans="4:8" x14ac:dyDescent="0.2">
      <c r="D60" s="1" t="s">
        <v>40</v>
      </c>
      <c r="F60" s="14"/>
      <c r="G60" s="14"/>
      <c r="H60" s="19">
        <f>SUM(H42*0.15)</f>
        <v>1635.2639090523294</v>
      </c>
    </row>
    <row r="61" spans="4:8" x14ac:dyDescent="0.2">
      <c r="D61" s="1" t="s">
        <v>39</v>
      </c>
      <c r="H61" s="19">
        <f>SUM(H42*0.15)</f>
        <v>1635.2639090523294</v>
      </c>
    </row>
    <row r="62" spans="4:8" x14ac:dyDescent="0.2">
      <c r="D62" s="16" t="s">
        <v>41</v>
      </c>
      <c r="E62" s="12"/>
      <c r="F62" s="13"/>
      <c r="G62" s="13"/>
      <c r="H62" s="19">
        <f>SUM(H42*0.3)</f>
        <v>3270.5278181046588</v>
      </c>
    </row>
    <row r="63" spans="4:8" x14ac:dyDescent="0.2">
      <c r="D63" s="1" t="s">
        <v>42</v>
      </c>
      <c r="H63" s="19">
        <f>SUM(H42*0.05)</f>
        <v>545.08796968410979</v>
      </c>
    </row>
    <row r="64" spans="4:8" x14ac:dyDescent="0.2">
      <c r="D64" s="1" t="s">
        <v>43</v>
      </c>
      <c r="F64" s="14"/>
      <c r="G64" s="14"/>
      <c r="H64" s="19">
        <f>SUM(H42*0.3)</f>
        <v>3270.5278181046588</v>
      </c>
    </row>
    <row r="65" spans="4:8" x14ac:dyDescent="0.2">
      <c r="D65" s="1" t="s">
        <v>44</v>
      </c>
      <c r="H65" s="19">
        <f>SUM(H42*0.05)</f>
        <v>545.08796968410979</v>
      </c>
    </row>
    <row r="66" spans="4:8" x14ac:dyDescent="0.2">
      <c r="H66" s="19"/>
    </row>
    <row r="67" spans="4:8" x14ac:dyDescent="0.2">
      <c r="D67" s="18" t="s">
        <v>47</v>
      </c>
      <c r="H67" s="19">
        <f>SUM(H60:H65)</f>
        <v>10901.759393682196</v>
      </c>
    </row>
    <row r="69" spans="4:8" x14ac:dyDescent="0.2">
      <c r="D69" s="1" t="s">
        <v>49</v>
      </c>
      <c r="H69" s="44">
        <v>0</v>
      </c>
    </row>
    <row r="71" spans="4:8" x14ac:dyDescent="0.2">
      <c r="D71" s="1" t="s">
        <v>48</v>
      </c>
      <c r="H71" s="19">
        <f>SUM(H67:H69)</f>
        <v>10901.759393682196</v>
      </c>
    </row>
  </sheetData>
  <sheetProtection algorithmName="SHA-512" hashValue="HgQITY/EdQtb8pJDi1TyjKP2goTD7+XfMlEv1WBspz5WGFpe1nmo78vW2+ZBYCD1YEc+l1sS/gllGy9Kp2+iIg==" saltValue="09nYZ2E3AT/jjSVqgn+30g==" spinCount="100000" sheet="1" objects="1" scenarios="1" selectLockedCells="1"/>
  <mergeCells count="19">
    <mergeCell ref="H44:I44"/>
    <mergeCell ref="H32:I32"/>
    <mergeCell ref="H36:I36"/>
    <mergeCell ref="H38:I38"/>
    <mergeCell ref="H40:I40"/>
    <mergeCell ref="H34:I34"/>
    <mergeCell ref="A1:K1"/>
    <mergeCell ref="H26:I26"/>
    <mergeCell ref="H28:I28"/>
    <mergeCell ref="H30:I30"/>
    <mergeCell ref="H42:I42"/>
    <mergeCell ref="H14:I14"/>
    <mergeCell ref="H18:I18"/>
    <mergeCell ref="H20:I20"/>
    <mergeCell ref="H22:I22"/>
    <mergeCell ref="H16:I16"/>
    <mergeCell ref="H24:I24"/>
    <mergeCell ref="E7:I7"/>
    <mergeCell ref="E10:F10"/>
  </mergeCells>
  <phoneticPr fontId="0" type="noConversion"/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FP&amp;C Fee</vt:lpstr>
    </vt:vector>
  </TitlesOfParts>
  <Company>eskew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Amy H Loe</cp:lastModifiedBy>
  <cp:lastPrinted>2017-02-02T16:08:14Z</cp:lastPrinted>
  <dcterms:created xsi:type="dcterms:W3CDTF">2004-03-03T15:58:35Z</dcterms:created>
  <dcterms:modified xsi:type="dcterms:W3CDTF">2017-02-02T16:09:26Z</dcterms:modified>
</cp:coreProperties>
</file>